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lithuaniatravel-my.sharepoint.com/personal/vilma_j_lithuania_travel/Documents/copies/Desktop/DARBINIAI/1_DUOMENYS/Statistika KL svetainei/"/>
    </mc:Choice>
  </mc:AlternateContent>
  <xr:revisionPtr revIDLastSave="2713" documentId="13_ncr:1_{EE6995C2-DB3F-4D89-9F61-567C1C1B541B}" xr6:coauthVersionLast="47" xr6:coauthVersionMax="47" xr10:uidLastSave="{152D4A59-E988-4371-9A3B-E90FB2D56C52}"/>
  <bookViews>
    <workbookView xWindow="-120" yWindow="-120" windowWidth="29040" windowHeight="15840" tabRatio="725" xr2:uid="{00000000-000D-0000-FFFF-FFFF00000000}"/>
  </bookViews>
  <sheets>
    <sheet name="2024 vs 2023" sheetId="52" r:id="rId1"/>
    <sheet name="2024 vs 2019" sheetId="51" r:id="rId2"/>
    <sheet name="2023 vs 2022" sheetId="45" r:id="rId3"/>
    <sheet name="2023 vs 2019" sheetId="46" r:id="rId4"/>
    <sheet name="2022 vs 2021" sheetId="40" state="hidden" r:id="rId5"/>
    <sheet name="2022 vs 2020" sheetId="42" state="hidden" r:id="rId6"/>
    <sheet name="2022 vs 2019" sheetId="41" state="hidden" r:id="rId7"/>
    <sheet name="2021 vs 2020" sheetId="26" state="hidden" r:id="rId8"/>
    <sheet name="2021 vs 2019" sheetId="32" state="hidden" r:id="rId9"/>
    <sheet name="T2019" sheetId="33" state="hidden" r:id="rId10"/>
    <sheet name="T20" sheetId="30" state="hidden" r:id="rId11"/>
    <sheet name="T21" sheetId="27" state="hidden" r:id="rId12"/>
    <sheet name="T22" sheetId="38" state="hidden" r:id="rId13"/>
    <sheet name="T23" sheetId="43" state="hidden" r:id="rId14"/>
    <sheet name="T24" sheetId="49" state="hidden" r:id="rId15"/>
    <sheet name="N2019" sheetId="34" state="hidden" r:id="rId16"/>
    <sheet name="N20" sheetId="31" state="hidden" r:id="rId17"/>
    <sheet name="N21" sheetId="28" state="hidden" r:id="rId18"/>
    <sheet name="N22" sheetId="39" state="hidden" r:id="rId19"/>
    <sheet name="N23" sheetId="44" state="hidden" r:id="rId20"/>
    <sheet name="N24" sheetId="50" state="hidden" r:id="rId21"/>
  </sheets>
  <definedNames>
    <definedName name="_xlnm._FilterDatabase" localSheetId="8" hidden="1">'2021 vs 2019'!$A$10:$P$10</definedName>
    <definedName name="_xlnm._FilterDatabase" localSheetId="7" hidden="1">'2021 vs 2020'!$A$10:$P$53</definedName>
    <definedName name="_xlnm._FilterDatabase" localSheetId="6" hidden="1">'2022 vs 2019'!$A$10:$P$53</definedName>
    <definedName name="_xlnm._FilterDatabase" localSheetId="5" hidden="1">'2022 vs 2020'!$A$10:$P$53</definedName>
    <definedName name="_xlnm._FilterDatabase" localSheetId="4" hidden="1">'2022 vs 2021'!$A$10:$P$53</definedName>
    <definedName name="_xlnm._FilterDatabase" localSheetId="3" hidden="1">'2023 vs 2019'!$A$10:$P$53</definedName>
    <definedName name="_xlnm._FilterDatabase" localSheetId="2" hidden="1">'2023 vs 2022'!$A$10:$P$53</definedName>
    <definedName name="_xlnm._FilterDatabase" localSheetId="1" hidden="1">'2024 vs 2019'!$A$10:$P$53</definedName>
    <definedName name="_xlnm._FilterDatabase" localSheetId="0" hidden="1">'2024 vs 2023'!$A$10:$P$53</definedName>
    <definedName name="JR_PAGE_ANCHOR_0_1" localSheetId="16">'N20'!$A$1</definedName>
    <definedName name="JR_PAGE_ANCHOR_0_1" localSheetId="15">'N2019'!$A$1</definedName>
    <definedName name="JR_PAGE_ANCHOR_0_1" localSheetId="17">'N21'!$A$1</definedName>
    <definedName name="JR_PAGE_ANCHOR_0_1" localSheetId="18">'N22'!$A$1</definedName>
    <definedName name="JR_PAGE_ANCHOR_0_1" localSheetId="19">'N23'!$A$1</definedName>
    <definedName name="JR_PAGE_ANCHOR_0_1" localSheetId="20">'N24'!$A$1</definedName>
    <definedName name="JR_PAGE_ANCHOR_0_1" localSheetId="10">'T20'!$A$1</definedName>
    <definedName name="JR_PAGE_ANCHOR_0_1" localSheetId="9">'T2019'!$A$1</definedName>
    <definedName name="JR_PAGE_ANCHOR_0_1" localSheetId="12">'T22'!$A$1</definedName>
    <definedName name="JR_PAGE_ANCHOR_0_1" localSheetId="13">'T23'!$A$1</definedName>
    <definedName name="JR_PAGE_ANCHOR_0_1" localSheetId="14">'T24'!$A$1</definedName>
    <definedName name="JR_PAGE_ANCHOR_0_1">'T21'!$A$1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50" l="1"/>
  <c r="N7" i="44"/>
  <c r="N8" i="44"/>
  <c r="N9" i="44"/>
  <c r="N10" i="44"/>
  <c r="N11" i="44"/>
  <c r="N12" i="44"/>
  <c r="N13" i="44"/>
  <c r="N14" i="44"/>
  <c r="N15" i="44"/>
  <c r="N16" i="44"/>
  <c r="N17" i="44"/>
  <c r="N18" i="44"/>
  <c r="N19" i="44"/>
  <c r="N20" i="44"/>
  <c r="N21" i="44"/>
  <c r="N22" i="44"/>
  <c r="N23" i="44"/>
  <c r="N24" i="44"/>
  <c r="N25" i="44"/>
  <c r="N26" i="44"/>
  <c r="N27" i="44"/>
  <c r="N28" i="44"/>
  <c r="N29" i="44"/>
  <c r="N30" i="44"/>
  <c r="N31" i="44"/>
  <c r="N32" i="44"/>
  <c r="N33" i="44"/>
  <c r="N34" i="44"/>
  <c r="N35" i="44"/>
  <c r="N36" i="44"/>
  <c r="N37" i="44"/>
  <c r="N38" i="44"/>
  <c r="N39" i="44"/>
  <c r="N40" i="44"/>
  <c r="N41" i="44"/>
  <c r="N42" i="44"/>
  <c r="N43" i="44"/>
  <c r="N44" i="44"/>
  <c r="N45" i="44"/>
  <c r="N46" i="44"/>
  <c r="N47" i="44"/>
  <c r="N48" i="44"/>
  <c r="N49" i="44"/>
  <c r="N50" i="44"/>
  <c r="N51" i="44"/>
  <c r="N52" i="44"/>
  <c r="N53" i="44"/>
  <c r="N54" i="44"/>
  <c r="N55" i="44"/>
  <c r="N56" i="44"/>
  <c r="N57" i="44"/>
  <c r="N58" i="44"/>
  <c r="N59" i="44"/>
  <c r="N60" i="44"/>
  <c r="N61" i="44"/>
  <c r="N62" i="44"/>
  <c r="N63" i="44"/>
  <c r="N64" i="44"/>
  <c r="N65" i="44"/>
  <c r="N66" i="44"/>
  <c r="N6" i="44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N29" i="39"/>
  <c r="N30" i="39"/>
  <c r="N31" i="39"/>
  <c r="N32" i="39"/>
  <c r="N33" i="39"/>
  <c r="N34" i="39"/>
  <c r="N35" i="39"/>
  <c r="N36" i="39"/>
  <c r="N37" i="39"/>
  <c r="N38" i="39"/>
  <c r="N39" i="39"/>
  <c r="N40" i="39"/>
  <c r="N41" i="39"/>
  <c r="N42" i="39"/>
  <c r="N43" i="39"/>
  <c r="N44" i="39"/>
  <c r="N45" i="39"/>
  <c r="N46" i="39"/>
  <c r="N47" i="39"/>
  <c r="N48" i="39"/>
  <c r="N49" i="39"/>
  <c r="N50" i="39"/>
  <c r="N51" i="39"/>
  <c r="N52" i="39"/>
  <c r="N53" i="39"/>
  <c r="N54" i="39"/>
  <c r="N55" i="39"/>
  <c r="N56" i="39"/>
  <c r="N57" i="39"/>
  <c r="N58" i="39"/>
  <c r="N59" i="39"/>
  <c r="N60" i="39"/>
  <c r="N61" i="39"/>
  <c r="N62" i="39"/>
  <c r="N63" i="39"/>
  <c r="N64" i="39"/>
  <c r="N65" i="39"/>
  <c r="N66" i="39"/>
  <c r="N6" i="39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" i="28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" i="31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N46" i="34"/>
  <c r="N47" i="34"/>
  <c r="N48" i="34"/>
  <c r="N49" i="34"/>
  <c r="N50" i="34"/>
  <c r="N51" i="34"/>
  <c r="N52" i="34"/>
  <c r="N53" i="34"/>
  <c r="N54" i="34"/>
  <c r="N55" i="34"/>
  <c r="N56" i="34"/>
  <c r="N57" i="34"/>
  <c r="N58" i="34"/>
  <c r="N59" i="34"/>
  <c r="N60" i="34"/>
  <c r="N61" i="34"/>
  <c r="N62" i="34"/>
  <c r="N63" i="34"/>
  <c r="N64" i="34"/>
  <c r="N65" i="34"/>
  <c r="N66" i="34"/>
  <c r="N6" i="34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9" i="43"/>
  <c r="N8" i="43"/>
  <c r="N7" i="43"/>
  <c r="N6" i="43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N56" i="38"/>
  <c r="N57" i="38"/>
  <c r="N58" i="38"/>
  <c r="N59" i="38"/>
  <c r="N60" i="38"/>
  <c r="N61" i="38"/>
  <c r="N62" i="38"/>
  <c r="N63" i="38"/>
  <c r="N64" i="38"/>
  <c r="N65" i="38"/>
  <c r="N66" i="38"/>
  <c r="N9" i="38"/>
  <c r="N8" i="38"/>
  <c r="N7" i="38"/>
  <c r="N6" i="38"/>
  <c r="N9" i="27"/>
  <c r="N8" i="27"/>
  <c r="N7" i="27"/>
  <c r="N6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N66" i="30"/>
  <c r="N9" i="30"/>
  <c r="N8" i="30"/>
  <c r="N7" i="30"/>
  <c r="N6" i="30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N37" i="33"/>
  <c r="N38" i="33"/>
  <c r="N39" i="33"/>
  <c r="N40" i="33"/>
  <c r="N41" i="33"/>
  <c r="N42" i="33"/>
  <c r="N43" i="33"/>
  <c r="N44" i="33"/>
  <c r="N45" i="33"/>
  <c r="N46" i="33"/>
  <c r="N47" i="33"/>
  <c r="N48" i="33"/>
  <c r="N49" i="33"/>
  <c r="N50" i="33"/>
  <c r="N51" i="33"/>
  <c r="N52" i="33"/>
  <c r="N53" i="33"/>
  <c r="N54" i="33"/>
  <c r="N55" i="33"/>
  <c r="N56" i="33"/>
  <c r="N57" i="33"/>
  <c r="N58" i="33"/>
  <c r="N59" i="33"/>
  <c r="N60" i="33"/>
  <c r="N61" i="33"/>
  <c r="N62" i="33"/>
  <c r="N63" i="33"/>
  <c r="N64" i="33"/>
  <c r="N65" i="33"/>
  <c r="N66" i="33"/>
  <c r="N9" i="33"/>
  <c r="N8" i="33"/>
  <c r="N7" i="33"/>
  <c r="N6" i="33"/>
  <c r="N10" i="49"/>
  <c r="N6" i="49"/>
  <c r="N28" i="49"/>
  <c r="N28" i="50"/>
  <c r="I17" i="51" s="1"/>
  <c r="I5" i="51" l="1"/>
  <c r="N8" i="49"/>
  <c r="C7" i="51" s="1"/>
  <c r="C5" i="52"/>
  <c r="N30" i="49"/>
  <c r="B30" i="51"/>
  <c r="B51" i="51"/>
  <c r="B48" i="51"/>
  <c r="B27" i="51"/>
  <c r="B43" i="51"/>
  <c r="I49" i="52"/>
  <c r="H5" i="51"/>
  <c r="B55" i="51"/>
  <c r="B25" i="51"/>
  <c r="B20" i="51"/>
  <c r="N7" i="49"/>
  <c r="C6" i="51" s="1"/>
  <c r="F5" i="52" a="1"/>
  <c r="B61" i="51"/>
  <c r="B60" i="51"/>
  <c r="B59" i="51"/>
  <c r="B58" i="51"/>
  <c r="B57" i="51"/>
  <c r="B56" i="51"/>
  <c r="B53" i="51"/>
  <c r="B52" i="51"/>
  <c r="B46" i="51"/>
  <c r="B50" i="51"/>
  <c r="B49" i="51"/>
  <c r="B47" i="51"/>
  <c r="B44" i="51"/>
  <c r="B45" i="51"/>
  <c r="B38" i="51"/>
  <c r="B41" i="51"/>
  <c r="B42" i="51"/>
  <c r="B34" i="51"/>
  <c r="B36" i="51"/>
  <c r="B29" i="51"/>
  <c r="B32" i="51"/>
  <c r="B31" i="51"/>
  <c r="B40" i="51"/>
  <c r="B35" i="51"/>
  <c r="B37" i="51"/>
  <c r="B26" i="51"/>
  <c r="B39" i="51"/>
  <c r="B17" i="51"/>
  <c r="B24" i="51"/>
  <c r="B21" i="51"/>
  <c r="B23" i="51"/>
  <c r="B22" i="51"/>
  <c r="B15" i="51"/>
  <c r="B18" i="51"/>
  <c r="B28" i="51"/>
  <c r="B16" i="51"/>
  <c r="B13" i="51"/>
  <c r="B19" i="51"/>
  <c r="B11" i="51"/>
  <c r="B33" i="51"/>
  <c r="B14" i="51"/>
  <c r="B12" i="51"/>
  <c r="B8" i="51"/>
  <c r="H7" i="51"/>
  <c r="B7" i="51"/>
  <c r="F59" i="51" s="1"/>
  <c r="H6" i="51"/>
  <c r="B6" i="51"/>
  <c r="M5" i="51" a="1"/>
  <c r="F5" i="51" a="1"/>
  <c r="B5" i="51"/>
  <c r="N66" i="50"/>
  <c r="N65" i="50"/>
  <c r="N64" i="50"/>
  <c r="I60" i="52" s="1"/>
  <c r="N63" i="50"/>
  <c r="N62" i="50"/>
  <c r="N61" i="50"/>
  <c r="N60" i="50"/>
  <c r="N59" i="50"/>
  <c r="N58" i="50"/>
  <c r="N57" i="50"/>
  <c r="N56" i="50"/>
  <c r="I49" i="51" s="1"/>
  <c r="N55" i="50"/>
  <c r="I59" i="52" s="1"/>
  <c r="N54" i="50"/>
  <c r="N53" i="50"/>
  <c r="N52" i="50"/>
  <c r="N51" i="50"/>
  <c r="I58" i="52" s="1"/>
  <c r="N50" i="50"/>
  <c r="I57" i="52" s="1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I17" i="52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I8" i="52" s="1"/>
  <c r="N9" i="50"/>
  <c r="N8" i="50"/>
  <c r="N7" i="50"/>
  <c r="N66" i="49"/>
  <c r="N65" i="49"/>
  <c r="C43" i="51" s="1"/>
  <c r="N64" i="49"/>
  <c r="C60" i="52" s="1"/>
  <c r="N63" i="49"/>
  <c r="N62" i="49"/>
  <c r="C28" i="51" s="1"/>
  <c r="N61" i="49"/>
  <c r="C42" i="52" s="1"/>
  <c r="N60" i="49"/>
  <c r="C58" i="51" s="1"/>
  <c r="N59" i="49"/>
  <c r="C57" i="51" s="1"/>
  <c r="N58" i="49"/>
  <c r="C56" i="52" s="1"/>
  <c r="N57" i="49"/>
  <c r="N56" i="49"/>
  <c r="C49" i="52" s="1"/>
  <c r="N55" i="49"/>
  <c r="C59" i="52" s="1"/>
  <c r="N54" i="49"/>
  <c r="N53" i="49"/>
  <c r="C15" i="51" s="1"/>
  <c r="N52" i="49"/>
  <c r="C41" i="51" s="1"/>
  <c r="N51" i="49"/>
  <c r="C58" i="52" s="1"/>
  <c r="N50" i="49"/>
  <c r="C57" i="52" s="1"/>
  <c r="N49" i="49"/>
  <c r="N48" i="49"/>
  <c r="C53" i="52" s="1"/>
  <c r="N47" i="49"/>
  <c r="C61" i="52" s="1"/>
  <c r="N46" i="49"/>
  <c r="N45" i="49"/>
  <c r="C14" i="52" s="1"/>
  <c r="N44" i="49"/>
  <c r="C19" i="51" s="1"/>
  <c r="N43" i="49"/>
  <c r="C33" i="52" s="1"/>
  <c r="N42" i="49"/>
  <c r="C35" i="51" s="1"/>
  <c r="N41" i="49"/>
  <c r="C27" i="51" s="1"/>
  <c r="N40" i="49"/>
  <c r="C29" i="52" s="1"/>
  <c r="N39" i="49"/>
  <c r="C47" i="51" s="1"/>
  <c r="N38" i="49"/>
  <c r="N37" i="49"/>
  <c r="C16" i="51" s="1"/>
  <c r="N36" i="49"/>
  <c r="C24" i="52" s="1"/>
  <c r="N35" i="49"/>
  <c r="C22" i="52" s="1"/>
  <c r="N34" i="49"/>
  <c r="C44" i="52" s="1"/>
  <c r="N33" i="49"/>
  <c r="C48" i="51" s="1"/>
  <c r="N32" i="49"/>
  <c r="C36" i="52" s="1"/>
  <c r="N31" i="49"/>
  <c r="C38" i="51" s="1"/>
  <c r="C11" i="52"/>
  <c r="N29" i="49"/>
  <c r="C31" i="52" s="1"/>
  <c r="C17" i="52"/>
  <c r="N27" i="49"/>
  <c r="C52" i="52" s="1"/>
  <c r="N26" i="49"/>
  <c r="C40" i="52" s="1"/>
  <c r="N25" i="49"/>
  <c r="C51" i="51" s="1"/>
  <c r="N24" i="49"/>
  <c r="C13" i="52" s="1"/>
  <c r="N23" i="49"/>
  <c r="C46" i="52" s="1"/>
  <c r="N22" i="49"/>
  <c r="C20" i="52" s="1"/>
  <c r="N21" i="49"/>
  <c r="C50" i="51" s="1"/>
  <c r="N20" i="49"/>
  <c r="C21" i="52" s="1"/>
  <c r="N19" i="49"/>
  <c r="C23" i="51" s="1"/>
  <c r="N18" i="49"/>
  <c r="C34" i="51" s="1"/>
  <c r="N17" i="49"/>
  <c r="C30" i="52" s="1"/>
  <c r="N16" i="49"/>
  <c r="C18" i="52" s="1"/>
  <c r="N15" i="49"/>
  <c r="C12" i="52" s="1"/>
  <c r="N14" i="49"/>
  <c r="C25" i="52" s="1"/>
  <c r="N13" i="49"/>
  <c r="C32" i="51" s="1"/>
  <c r="N12" i="49"/>
  <c r="C45" i="51" s="1"/>
  <c r="N11" i="49"/>
  <c r="C26" i="52" s="1"/>
  <c r="C8" i="52"/>
  <c r="N9" i="49"/>
  <c r="C55" i="52" s="1"/>
  <c r="I19" i="52" l="1"/>
  <c r="I19" i="51"/>
  <c r="I39" i="52"/>
  <c r="I58" i="51"/>
  <c r="I39" i="51"/>
  <c r="I32" i="52"/>
  <c r="M32" i="52" s="1"/>
  <c r="I32" i="51"/>
  <c r="I50" i="52"/>
  <c r="M50" i="52" s="1"/>
  <c r="I50" i="51"/>
  <c r="I31" i="52"/>
  <c r="I31" i="51"/>
  <c r="I16" i="52"/>
  <c r="I16" i="51"/>
  <c r="I14" i="52"/>
  <c r="M14" i="52" s="1"/>
  <c r="I14" i="51"/>
  <c r="I15" i="52"/>
  <c r="M15" i="52" s="1"/>
  <c r="I15" i="51"/>
  <c r="I42" i="52"/>
  <c r="I59" i="51"/>
  <c r="I42" i="51"/>
  <c r="I45" i="52"/>
  <c r="M45" i="52" s="1"/>
  <c r="I45" i="51"/>
  <c r="I24" i="52"/>
  <c r="I24" i="51"/>
  <c r="I41" i="52"/>
  <c r="I41" i="51"/>
  <c r="I25" i="52"/>
  <c r="I25" i="51"/>
  <c r="I20" i="52"/>
  <c r="I20" i="51"/>
  <c r="I11" i="52"/>
  <c r="I11" i="51"/>
  <c r="I28" i="52"/>
  <c r="I60" i="51"/>
  <c r="I28" i="51"/>
  <c r="I6" i="52"/>
  <c r="I6" i="51"/>
  <c r="I12" i="52"/>
  <c r="I12" i="51"/>
  <c r="I46" i="52"/>
  <c r="I46" i="51"/>
  <c r="I38" i="52"/>
  <c r="I38" i="51"/>
  <c r="I47" i="52"/>
  <c r="I47" i="51"/>
  <c r="I61" i="52"/>
  <c r="I61" i="51"/>
  <c r="I21" i="52"/>
  <c r="I21" i="51"/>
  <c r="I18" i="52"/>
  <c r="I18" i="51"/>
  <c r="I13" i="52"/>
  <c r="I13" i="51"/>
  <c r="I36" i="52"/>
  <c r="M36" i="52" s="1"/>
  <c r="I36" i="51"/>
  <c r="I29" i="52"/>
  <c r="M29" i="52" s="1"/>
  <c r="I29" i="51"/>
  <c r="I53" i="52"/>
  <c r="I53" i="51"/>
  <c r="I55" i="52"/>
  <c r="I8" i="51"/>
  <c r="I55" i="51"/>
  <c r="I30" i="52"/>
  <c r="I30" i="51"/>
  <c r="I51" i="52"/>
  <c r="I51" i="51"/>
  <c r="I48" i="52"/>
  <c r="I48" i="51"/>
  <c r="I27" i="52"/>
  <c r="I27" i="51"/>
  <c r="I43" i="52"/>
  <c r="I43" i="51"/>
  <c r="I7" i="52"/>
  <c r="M28" i="52" s="1"/>
  <c r="I7" i="51"/>
  <c r="I34" i="52"/>
  <c r="I34" i="51"/>
  <c r="I40" i="52"/>
  <c r="I40" i="51"/>
  <c r="I44" i="52"/>
  <c r="I44" i="51"/>
  <c r="I35" i="52"/>
  <c r="M35" i="52" s="1"/>
  <c r="I35" i="51"/>
  <c r="I56" i="52"/>
  <c r="I56" i="51"/>
  <c r="I26" i="52"/>
  <c r="I26" i="51"/>
  <c r="I23" i="52"/>
  <c r="I23" i="51"/>
  <c r="I52" i="52"/>
  <c r="M52" i="52" s="1"/>
  <c r="I52" i="51"/>
  <c r="I22" i="52"/>
  <c r="I22" i="51"/>
  <c r="I33" i="52"/>
  <c r="I33" i="51"/>
  <c r="I37" i="52"/>
  <c r="I37" i="51"/>
  <c r="I57" i="51"/>
  <c r="I5" i="52"/>
  <c r="C6" i="52"/>
  <c r="C48" i="52"/>
  <c r="C39" i="52"/>
  <c r="C34" i="52"/>
  <c r="C27" i="52"/>
  <c r="C19" i="52"/>
  <c r="C8" i="51"/>
  <c r="C42" i="51"/>
  <c r="C30" i="51"/>
  <c r="C21" i="51"/>
  <c r="C13" i="51"/>
  <c r="C59" i="51"/>
  <c r="C7" i="52"/>
  <c r="G31" i="52" s="1"/>
  <c r="C50" i="52"/>
  <c r="C32" i="52"/>
  <c r="C23" i="52"/>
  <c r="C15" i="52"/>
  <c r="C12" i="51"/>
  <c r="C49" i="51"/>
  <c r="C37" i="51"/>
  <c r="C60" i="51"/>
  <c r="C47" i="52"/>
  <c r="C37" i="52"/>
  <c r="C35" i="52"/>
  <c r="C28" i="52"/>
  <c r="C16" i="52"/>
  <c r="C14" i="51"/>
  <c r="C36" i="51"/>
  <c r="C26" i="51"/>
  <c r="C22" i="51"/>
  <c r="C11" i="51"/>
  <c r="C61" i="51"/>
  <c r="C43" i="52"/>
  <c r="C38" i="52"/>
  <c r="C53" i="51"/>
  <c r="C44" i="51"/>
  <c r="C29" i="51"/>
  <c r="C39" i="51"/>
  <c r="C20" i="51"/>
  <c r="C33" i="51"/>
  <c r="C51" i="52"/>
  <c r="C45" i="52"/>
  <c r="C52" i="51"/>
  <c r="C17" i="51"/>
  <c r="O17" i="51" s="1"/>
  <c r="C55" i="51"/>
  <c r="C41" i="52"/>
  <c r="C5" i="51"/>
  <c r="C31" i="51"/>
  <c r="C25" i="51"/>
  <c r="C18" i="51"/>
  <c r="C56" i="51"/>
  <c r="C46" i="51"/>
  <c r="C40" i="51"/>
  <c r="C24" i="51"/>
  <c r="F33" i="51"/>
  <c r="F12" i="51"/>
  <c r="F22" i="51"/>
  <c r="F52" i="51"/>
  <c r="F61" i="51"/>
  <c r="F39" i="51"/>
  <c r="F36" i="51"/>
  <c r="F24" i="51"/>
  <c r="F23" i="51"/>
  <c r="F26" i="51"/>
  <c r="F40" i="51"/>
  <c r="F44" i="51"/>
  <c r="F53" i="51"/>
  <c r="F58" i="51"/>
  <c r="N6" i="51"/>
  <c r="F20" i="51"/>
  <c r="F37" i="51"/>
  <c r="F43" i="51"/>
  <c r="F28" i="51"/>
  <c r="F46" i="51"/>
  <c r="F6" i="51"/>
  <c r="N5" i="51"/>
  <c r="F19" i="51"/>
  <c r="F34" i="51"/>
  <c r="F51" i="51"/>
  <c r="F13" i="51"/>
  <c r="F29" i="51"/>
  <c r="F45" i="51"/>
  <c r="B12" i="52"/>
  <c r="D12" i="52" s="1"/>
  <c r="E12" i="52" s="1"/>
  <c r="F11" i="51"/>
  <c r="G8" i="52" a="1"/>
  <c r="M5" i="52" a="1"/>
  <c r="G5" i="52" a="1"/>
  <c r="L5" i="52" a="1"/>
  <c r="F7" i="51"/>
  <c r="G5" i="51" a="1"/>
  <c r="F16" i="51"/>
  <c r="F27" i="51"/>
  <c r="F35" i="51"/>
  <c r="F41" i="51"/>
  <c r="F50" i="51"/>
  <c r="L5" i="51" a="1"/>
  <c r="F21" i="51"/>
  <c r="F30" i="51"/>
  <c r="F42" i="51"/>
  <c r="F48" i="51"/>
  <c r="F57" i="51"/>
  <c r="F49" i="51"/>
  <c r="F56" i="51"/>
  <c r="F47" i="51"/>
  <c r="F55" i="51"/>
  <c r="D12" i="51"/>
  <c r="F5" i="51"/>
  <c r="N7" i="51"/>
  <c r="E12" i="51"/>
  <c r="F14" i="51"/>
  <c r="F15" i="51"/>
  <c r="F17" i="51"/>
  <c r="F32" i="51"/>
  <c r="L8" i="51" a="1"/>
  <c r="F18" i="51"/>
  <c r="F25" i="51"/>
  <c r="F31" i="51"/>
  <c r="F38" i="51"/>
  <c r="F60" i="51"/>
  <c r="G8" i="51" a="1"/>
  <c r="B9" i="51"/>
  <c r="F8" i="51" s="1" a="1"/>
  <c r="H57" i="52"/>
  <c r="J57" i="52" s="1"/>
  <c r="K57" i="52" s="1"/>
  <c r="H58" i="52"/>
  <c r="H59" i="52"/>
  <c r="J59" i="52" s="1"/>
  <c r="K59" i="52" s="1"/>
  <c r="H60" i="52"/>
  <c r="M26" i="52"/>
  <c r="M25" i="52"/>
  <c r="J60" i="52"/>
  <c r="K60" i="52" s="1"/>
  <c r="H55" i="51"/>
  <c r="N55" i="51" s="1"/>
  <c r="H8" i="51"/>
  <c r="H26" i="51"/>
  <c r="N26" i="51" s="1"/>
  <c r="H45" i="51"/>
  <c r="N45" i="51" s="1"/>
  <c r="H32" i="51"/>
  <c r="H25" i="51"/>
  <c r="H12" i="51"/>
  <c r="H18" i="51"/>
  <c r="N18" i="51" s="1"/>
  <c r="H30" i="51"/>
  <c r="L30" i="51" s="1"/>
  <c r="H34" i="51"/>
  <c r="H23" i="51"/>
  <c r="N23" i="51" s="1"/>
  <c r="H21" i="51"/>
  <c r="L21" i="51" s="1"/>
  <c r="H50" i="51"/>
  <c r="L50" i="51" s="1"/>
  <c r="H20" i="51"/>
  <c r="N20" i="51" s="1"/>
  <c r="H46" i="51"/>
  <c r="H13" i="51"/>
  <c r="L13" i="51" s="1"/>
  <c r="H51" i="51"/>
  <c r="N51" i="51" s="1"/>
  <c r="H40" i="51"/>
  <c r="L40" i="51" s="1"/>
  <c r="H52" i="51"/>
  <c r="H17" i="51"/>
  <c r="N17" i="51" s="1"/>
  <c r="H31" i="51"/>
  <c r="H11" i="51"/>
  <c r="L11" i="51" s="1"/>
  <c r="H38" i="51"/>
  <c r="H36" i="51"/>
  <c r="N36" i="51" s="1"/>
  <c r="H48" i="51"/>
  <c r="L48" i="51" s="1"/>
  <c r="H44" i="51"/>
  <c r="H22" i="51"/>
  <c r="H24" i="51"/>
  <c r="H16" i="51"/>
  <c r="N16" i="51" s="1"/>
  <c r="H47" i="51"/>
  <c r="H29" i="51"/>
  <c r="H27" i="51"/>
  <c r="N27" i="51" s="1"/>
  <c r="H35" i="51"/>
  <c r="H33" i="51"/>
  <c r="N33" i="51" s="1"/>
  <c r="H19" i="51"/>
  <c r="L19" i="51" s="1"/>
  <c r="H14" i="51"/>
  <c r="H61" i="51"/>
  <c r="N61" i="51" s="1"/>
  <c r="H53" i="51"/>
  <c r="H57" i="51"/>
  <c r="L57" i="51" s="1"/>
  <c r="H58" i="51"/>
  <c r="L58" i="51" s="1"/>
  <c r="H41" i="51"/>
  <c r="N41" i="51" s="1"/>
  <c r="H15" i="51"/>
  <c r="L15" i="51" s="1"/>
  <c r="H59" i="51"/>
  <c r="N59" i="51" s="1"/>
  <c r="H49" i="51"/>
  <c r="L49" i="51" s="1"/>
  <c r="H56" i="51"/>
  <c r="H37" i="51"/>
  <c r="H39" i="51"/>
  <c r="H42" i="51"/>
  <c r="L42" i="51" s="1"/>
  <c r="H28" i="51"/>
  <c r="H60" i="51"/>
  <c r="H43" i="51"/>
  <c r="B57" i="52"/>
  <c r="D57" i="52" s="1"/>
  <c r="E57" i="52" s="1"/>
  <c r="B58" i="52"/>
  <c r="D58" i="52" s="1"/>
  <c r="E58" i="52" s="1"/>
  <c r="B59" i="52"/>
  <c r="N59" i="52" s="1"/>
  <c r="B60" i="52"/>
  <c r="N60" i="52" s="1"/>
  <c r="O13" i="52"/>
  <c r="G61" i="52"/>
  <c r="O56" i="52"/>
  <c r="B8" i="40"/>
  <c r="C8" i="42"/>
  <c r="C8" i="40"/>
  <c r="M24" i="52" l="1"/>
  <c r="M19" i="52"/>
  <c r="M47" i="52"/>
  <c r="M34" i="52"/>
  <c r="M16" i="52"/>
  <c r="M20" i="52"/>
  <c r="O29" i="52"/>
  <c r="M27" i="52"/>
  <c r="G37" i="52"/>
  <c r="G21" i="52"/>
  <c r="J58" i="52"/>
  <c r="K58" i="52" s="1"/>
  <c r="M61" i="52"/>
  <c r="C9" i="52"/>
  <c r="G22" i="52"/>
  <c r="G52" i="52"/>
  <c r="D60" i="52"/>
  <c r="E60" i="52" s="1"/>
  <c r="D59" i="52"/>
  <c r="E59" i="52" s="1"/>
  <c r="G19" i="52"/>
  <c r="G35" i="52"/>
  <c r="G41" i="52"/>
  <c r="O8" i="52"/>
  <c r="H42" i="52"/>
  <c r="J42" i="52" s="1"/>
  <c r="K42" i="52" s="1"/>
  <c r="K59" i="51"/>
  <c r="J42" i="51"/>
  <c r="H15" i="52"/>
  <c r="J15" i="51"/>
  <c r="H14" i="52"/>
  <c r="H16" i="52"/>
  <c r="J16" i="52" s="1"/>
  <c r="K16" i="52" s="1"/>
  <c r="H31" i="52"/>
  <c r="J31" i="52" s="1"/>
  <c r="K31" i="52" s="1"/>
  <c r="K31" i="51"/>
  <c r="J50" i="51"/>
  <c r="H50" i="52"/>
  <c r="J50" i="52" s="1"/>
  <c r="K50" i="52" s="1"/>
  <c r="H32" i="52"/>
  <c r="J32" i="52" s="1"/>
  <c r="K32" i="52" s="1"/>
  <c r="H39" i="52"/>
  <c r="J39" i="52" s="1"/>
  <c r="K39" i="52" s="1"/>
  <c r="J58" i="51"/>
  <c r="K39" i="51"/>
  <c r="H41" i="52"/>
  <c r="J41" i="51"/>
  <c r="K19" i="51"/>
  <c r="H19" i="52"/>
  <c r="J19" i="52" s="1"/>
  <c r="K19" i="52" s="1"/>
  <c r="H24" i="52"/>
  <c r="H17" i="52"/>
  <c r="J17" i="52" s="1"/>
  <c r="K17" i="52" s="1"/>
  <c r="J21" i="51"/>
  <c r="H21" i="52"/>
  <c r="J21" i="52" s="1"/>
  <c r="K21" i="52" s="1"/>
  <c r="K45" i="51"/>
  <c r="H45" i="52"/>
  <c r="H5" i="52"/>
  <c r="J5" i="52" s="1"/>
  <c r="K5" i="52" s="1"/>
  <c r="H52" i="52"/>
  <c r="J52" i="52" s="1"/>
  <c r="K52" i="52" s="1"/>
  <c r="J52" i="51"/>
  <c r="N58" i="52"/>
  <c r="K35" i="51"/>
  <c r="H35" i="52"/>
  <c r="J35" i="52" s="1"/>
  <c r="K35" i="52" s="1"/>
  <c r="H8" i="52"/>
  <c r="J8" i="52" s="1"/>
  <c r="K8" i="52" s="1"/>
  <c r="J8" i="51"/>
  <c r="N57" i="52"/>
  <c r="K43" i="51"/>
  <c r="H43" i="52"/>
  <c r="J43" i="52" s="1"/>
  <c r="K43" i="52" s="1"/>
  <c r="H27" i="52"/>
  <c r="J27" i="52" s="1"/>
  <c r="K27" i="52" s="1"/>
  <c r="K27" i="51"/>
  <c r="H48" i="52"/>
  <c r="J48" i="52" s="1"/>
  <c r="K48" i="52" s="1"/>
  <c r="H51" i="52"/>
  <c r="J30" i="51"/>
  <c r="H30" i="52"/>
  <c r="J30" i="52" s="1"/>
  <c r="K30" i="52" s="1"/>
  <c r="H7" i="52"/>
  <c r="L7" i="52" s="1"/>
  <c r="H23" i="52"/>
  <c r="H56" i="52"/>
  <c r="J56" i="52" s="1"/>
  <c r="K56" i="52" s="1"/>
  <c r="H44" i="52"/>
  <c r="J14" i="51"/>
  <c r="J49" i="51"/>
  <c r="H49" i="52"/>
  <c r="H53" i="52"/>
  <c r="H29" i="52"/>
  <c r="J29" i="52" s="1"/>
  <c r="K29" i="52" s="1"/>
  <c r="H36" i="52"/>
  <c r="K13" i="51"/>
  <c r="H13" i="52"/>
  <c r="H18" i="52"/>
  <c r="J18" i="52" s="1"/>
  <c r="K18" i="52" s="1"/>
  <c r="H6" i="52"/>
  <c r="J6" i="52" s="1"/>
  <c r="K6" i="52" s="1"/>
  <c r="H37" i="52"/>
  <c r="H33" i="52"/>
  <c r="J33" i="52" s="1"/>
  <c r="K33" i="52" s="1"/>
  <c r="K33" i="51"/>
  <c r="H22" i="52"/>
  <c r="H26" i="52"/>
  <c r="J26" i="52" s="1"/>
  <c r="K26" i="52" s="1"/>
  <c r="K26" i="51"/>
  <c r="J34" i="51"/>
  <c r="H34" i="52"/>
  <c r="J34" i="52" s="1"/>
  <c r="K34" i="52" s="1"/>
  <c r="H61" i="52"/>
  <c r="J61" i="52" s="1"/>
  <c r="K61" i="52" s="1"/>
  <c r="H47" i="52"/>
  <c r="H38" i="52"/>
  <c r="J38" i="52" s="1"/>
  <c r="K38" i="52" s="1"/>
  <c r="H46" i="52"/>
  <c r="J46" i="51"/>
  <c r="H12" i="52"/>
  <c r="J12" i="52" s="1"/>
  <c r="K12" i="52" s="1"/>
  <c r="K12" i="51"/>
  <c r="H55" i="52"/>
  <c r="H40" i="52"/>
  <c r="J40" i="52" s="1"/>
  <c r="K40" i="52" s="1"/>
  <c r="H28" i="52"/>
  <c r="J28" i="52" s="1"/>
  <c r="K28" i="52" s="1"/>
  <c r="H11" i="52"/>
  <c r="M20" i="51"/>
  <c r="H20" i="52"/>
  <c r="H25" i="52"/>
  <c r="J25" i="52" s="1"/>
  <c r="K25" i="52" s="1"/>
  <c r="O39" i="52"/>
  <c r="M37" i="52"/>
  <c r="M55" i="52"/>
  <c r="M56" i="52"/>
  <c r="M58" i="52"/>
  <c r="O43" i="52"/>
  <c r="O27" i="52"/>
  <c r="O48" i="52"/>
  <c r="O51" i="52"/>
  <c r="O30" i="52"/>
  <c r="O55" i="52"/>
  <c r="M43" i="52"/>
  <c r="M49" i="52"/>
  <c r="M21" i="52"/>
  <c r="M46" i="52"/>
  <c r="M17" i="52"/>
  <c r="M40" i="52"/>
  <c r="M30" i="52"/>
  <c r="M13" i="52"/>
  <c r="M48" i="52"/>
  <c r="O38" i="52"/>
  <c r="M44" i="52"/>
  <c r="M53" i="52"/>
  <c r="M39" i="52"/>
  <c r="M57" i="52"/>
  <c r="M11" i="52"/>
  <c r="M33" i="52"/>
  <c r="M42" i="52"/>
  <c r="M51" i="52"/>
  <c r="M12" i="52"/>
  <c r="M60" i="52"/>
  <c r="M59" i="52"/>
  <c r="I9" i="52"/>
  <c r="M31" i="52"/>
  <c r="M18" i="52"/>
  <c r="M41" i="52"/>
  <c r="O5" i="52"/>
  <c r="O58" i="52"/>
  <c r="P58" i="52" s="1"/>
  <c r="O33" i="52"/>
  <c r="M38" i="52"/>
  <c r="M22" i="52"/>
  <c r="M23" i="52"/>
  <c r="L37" i="51"/>
  <c r="N34" i="51"/>
  <c r="G25" i="52"/>
  <c r="G34" i="52"/>
  <c r="O37" i="52"/>
  <c r="N38" i="51"/>
  <c r="L12" i="51"/>
  <c r="N12" i="51"/>
  <c r="L35" i="51"/>
  <c r="L46" i="51"/>
  <c r="K8" i="51"/>
  <c r="J16" i="51"/>
  <c r="L53" i="51"/>
  <c r="J33" i="51"/>
  <c r="N52" i="51"/>
  <c r="N15" i="51"/>
  <c r="N35" i="51"/>
  <c r="N28" i="51"/>
  <c r="L25" i="51"/>
  <c r="K30" i="51"/>
  <c r="L16" i="51"/>
  <c r="L51" i="51"/>
  <c r="L52" i="51"/>
  <c r="L29" i="51"/>
  <c r="L20" i="51"/>
  <c r="J61" i="51"/>
  <c r="L47" i="51"/>
  <c r="L26" i="51"/>
  <c r="N58" i="51"/>
  <c r="N53" i="51"/>
  <c r="N29" i="51"/>
  <c r="N14" i="51"/>
  <c r="L14" i="51"/>
  <c r="L31" i="51"/>
  <c r="L32" i="51"/>
  <c r="J48" i="51"/>
  <c r="K51" i="51"/>
  <c r="J51" i="51"/>
  <c r="N42" i="51"/>
  <c r="N21" i="51"/>
  <c r="N43" i="51"/>
  <c r="N31" i="51"/>
  <c r="N25" i="51"/>
  <c r="N24" i="51"/>
  <c r="J24" i="51"/>
  <c r="L17" i="51"/>
  <c r="L45" i="51"/>
  <c r="L41" i="51"/>
  <c r="L28" i="51"/>
  <c r="L34" i="51"/>
  <c r="L23" i="51"/>
  <c r="N37" i="51"/>
  <c r="K48" i="51"/>
  <c r="N11" i="51"/>
  <c r="K24" i="51"/>
  <c r="L18" i="51"/>
  <c r="N39" i="51"/>
  <c r="L22" i="51"/>
  <c r="N22" i="51"/>
  <c r="K42" i="51"/>
  <c r="L43" i="51"/>
  <c r="K16" i="51"/>
  <c r="L38" i="51"/>
  <c r="L61" i="51"/>
  <c r="K61" i="51"/>
  <c r="L55" i="51"/>
  <c r="N50" i="51"/>
  <c r="N47" i="51"/>
  <c r="N60" i="51"/>
  <c r="L56" i="51"/>
  <c r="N56" i="51"/>
  <c r="J57" i="51"/>
  <c r="N57" i="51"/>
  <c r="K57" i="51"/>
  <c r="N40" i="51"/>
  <c r="N8" i="51"/>
  <c r="H9" i="51"/>
  <c r="N9" i="51" s="1"/>
  <c r="L27" i="51"/>
  <c r="K41" i="51"/>
  <c r="L60" i="51"/>
  <c r="L44" i="51"/>
  <c r="L39" i="51"/>
  <c r="L33" i="51"/>
  <c r="L36" i="51"/>
  <c r="N13" i="51"/>
  <c r="N19" i="51"/>
  <c r="N32" i="51"/>
  <c r="N49" i="51"/>
  <c r="L59" i="51"/>
  <c r="L24" i="51"/>
  <c r="K14" i="51"/>
  <c r="N48" i="51"/>
  <c r="N30" i="51"/>
  <c r="N44" i="51"/>
  <c r="N46" i="51"/>
  <c r="B15" i="52"/>
  <c r="D15" i="52" s="1"/>
  <c r="E15" i="52" s="1"/>
  <c r="B50" i="52"/>
  <c r="D50" i="52" s="1"/>
  <c r="E50" i="52" s="1"/>
  <c r="B39" i="52"/>
  <c r="D39" i="52" s="1"/>
  <c r="E39" i="52" s="1"/>
  <c r="B41" i="52"/>
  <c r="D41" i="52" s="1"/>
  <c r="E41" i="52" s="1"/>
  <c r="B19" i="52"/>
  <c r="D19" i="52" s="1"/>
  <c r="E19" i="52" s="1"/>
  <c r="B24" i="52"/>
  <c r="D24" i="52" s="1"/>
  <c r="E24" i="52" s="1"/>
  <c r="B17" i="52"/>
  <c r="D17" i="52" s="1"/>
  <c r="E17" i="52" s="1"/>
  <c r="B21" i="52"/>
  <c r="D21" i="52" s="1"/>
  <c r="E21" i="52" s="1"/>
  <c r="B26" i="52"/>
  <c r="D26" i="52" s="1"/>
  <c r="E26" i="52" s="1"/>
  <c r="B31" i="52"/>
  <c r="D31" i="52" s="1"/>
  <c r="E31" i="52" s="1"/>
  <c r="B5" i="52"/>
  <c r="D5" i="52" s="1"/>
  <c r="E5" i="52" s="1"/>
  <c r="B37" i="52"/>
  <c r="D37" i="52" s="1"/>
  <c r="E37" i="52" s="1"/>
  <c r="B33" i="52"/>
  <c r="B22" i="52"/>
  <c r="D22" i="52" s="1"/>
  <c r="E22" i="52" s="1"/>
  <c r="B52" i="52"/>
  <c r="D52" i="52" s="1"/>
  <c r="E52" i="52" s="1"/>
  <c r="B23" i="52"/>
  <c r="D23" i="52" s="1"/>
  <c r="E23" i="52" s="1"/>
  <c r="B8" i="52"/>
  <c r="B45" i="52"/>
  <c r="D45" i="52" s="1"/>
  <c r="E45" i="52" s="1"/>
  <c r="B56" i="52"/>
  <c r="D56" i="52" s="1"/>
  <c r="E56" i="52" s="1"/>
  <c r="B35" i="52"/>
  <c r="D35" i="52" s="1"/>
  <c r="E35" i="52" s="1"/>
  <c r="B44" i="52"/>
  <c r="B40" i="52"/>
  <c r="B34" i="52"/>
  <c r="D34" i="52" s="1"/>
  <c r="E34" i="52" s="1"/>
  <c r="B55" i="52"/>
  <c r="D55" i="52" s="1"/>
  <c r="E55" i="52" s="1"/>
  <c r="B16" i="52"/>
  <c r="B43" i="52"/>
  <c r="D43" i="52" s="1"/>
  <c r="E43" i="52" s="1"/>
  <c r="B27" i="52"/>
  <c r="D27" i="52" s="1"/>
  <c r="E27" i="52" s="1"/>
  <c r="B48" i="52"/>
  <c r="D48" i="52" s="1"/>
  <c r="E48" i="52" s="1"/>
  <c r="B51" i="52"/>
  <c r="D51" i="52" s="1"/>
  <c r="E51" i="52" s="1"/>
  <c r="B30" i="52"/>
  <c r="B7" i="52"/>
  <c r="F59" i="52" s="1"/>
  <c r="B49" i="52"/>
  <c r="D49" i="52" s="1"/>
  <c r="E49" i="52" s="1"/>
  <c r="B53" i="52"/>
  <c r="B13" i="52"/>
  <c r="B18" i="52"/>
  <c r="D18" i="52" s="1"/>
  <c r="E18" i="52" s="1"/>
  <c r="B6" i="52"/>
  <c r="D6" i="52" s="1"/>
  <c r="E6" i="52" s="1"/>
  <c r="B42" i="52"/>
  <c r="B29" i="52"/>
  <c r="D29" i="52" s="1"/>
  <c r="E29" i="52" s="1"/>
  <c r="B61" i="52"/>
  <c r="D61" i="52" s="1"/>
  <c r="E61" i="52" s="1"/>
  <c r="B47" i="52"/>
  <c r="D47" i="52" s="1"/>
  <c r="E47" i="52" s="1"/>
  <c r="B38" i="52"/>
  <c r="D38" i="52" s="1"/>
  <c r="E38" i="52" s="1"/>
  <c r="B46" i="52"/>
  <c r="D46" i="52" s="1"/>
  <c r="E46" i="52" s="1"/>
  <c r="B25" i="52"/>
  <c r="B14" i="52"/>
  <c r="D14" i="52" s="1"/>
  <c r="E14" i="52" s="1"/>
  <c r="B36" i="52"/>
  <c r="D36" i="52" s="1"/>
  <c r="E36" i="52" s="1"/>
  <c r="B28" i="52"/>
  <c r="D28" i="52" s="1"/>
  <c r="E28" i="52" s="1"/>
  <c r="B11" i="52"/>
  <c r="D11" i="52" s="1"/>
  <c r="E11" i="52" s="1"/>
  <c r="B20" i="52"/>
  <c r="D20" i="52" s="1"/>
  <c r="E20" i="52" s="1"/>
  <c r="B32" i="52"/>
  <c r="D32" i="52" s="1"/>
  <c r="E32" i="52" s="1"/>
  <c r="O47" i="52"/>
  <c r="G11" i="52"/>
  <c r="O20" i="52"/>
  <c r="G20" i="52"/>
  <c r="G51" i="52"/>
  <c r="O19" i="52"/>
  <c r="G18" i="52"/>
  <c r="O18" i="52"/>
  <c r="O41" i="52"/>
  <c r="O35" i="52"/>
  <c r="O49" i="52"/>
  <c r="O59" i="52"/>
  <c r="P59" i="52" s="1"/>
  <c r="G59" i="52"/>
  <c r="G15" i="52"/>
  <c r="O14" i="52"/>
  <c r="G14" i="52"/>
  <c r="G16" i="52"/>
  <c r="O50" i="52"/>
  <c r="G50" i="52"/>
  <c r="O32" i="52"/>
  <c r="G32" i="52"/>
  <c r="G39" i="52"/>
  <c r="G33" i="52"/>
  <c r="O61" i="52"/>
  <c r="G38" i="52"/>
  <c r="O44" i="52"/>
  <c r="G46" i="52"/>
  <c r="O46" i="52"/>
  <c r="G24" i="52"/>
  <c r="G17" i="52"/>
  <c r="O21" i="52"/>
  <c r="O45" i="52"/>
  <c r="O24" i="52"/>
  <c r="O36" i="52"/>
  <c r="O52" i="52"/>
  <c r="O7" i="52"/>
  <c r="O17" i="52"/>
  <c r="O31" i="52"/>
  <c r="O6" i="52"/>
  <c r="O60" i="52"/>
  <c r="P60" i="52" s="1"/>
  <c r="O42" i="52"/>
  <c r="G42" i="52"/>
  <c r="O23" i="52"/>
  <c r="G23" i="52"/>
  <c r="G26" i="52"/>
  <c r="O26" i="52"/>
  <c r="G49" i="52"/>
  <c r="G58" i="52"/>
  <c r="G27" i="52"/>
  <c r="G55" i="52"/>
  <c r="G36" i="52"/>
  <c r="O11" i="52"/>
  <c r="G56" i="52"/>
  <c r="G57" i="52"/>
  <c r="O57" i="52"/>
  <c r="G40" i="52"/>
  <c r="O40" i="52"/>
  <c r="G44" i="52"/>
  <c r="G47" i="52"/>
  <c r="O15" i="52"/>
  <c r="G43" i="52"/>
  <c r="O12" i="52"/>
  <c r="O53" i="52"/>
  <c r="O25" i="52"/>
  <c r="O28" i="52"/>
  <c r="C7" i="45"/>
  <c r="G45" i="52"/>
  <c r="G12" i="52"/>
  <c r="O22" i="52"/>
  <c r="O16" i="52"/>
  <c r="G53" i="52"/>
  <c r="G29" i="52"/>
  <c r="G60" i="52"/>
  <c r="G28" i="52"/>
  <c r="G48" i="52"/>
  <c r="O34" i="52"/>
  <c r="G30" i="52"/>
  <c r="G13" i="52"/>
  <c r="L8" i="52" a="1"/>
  <c r="F8" i="52" a="1"/>
  <c r="G8" i="52"/>
  <c r="G9" i="52"/>
  <c r="M7" i="52"/>
  <c r="M6" i="52"/>
  <c r="M5" i="52"/>
  <c r="L6" i="52"/>
  <c r="L5" i="52"/>
  <c r="G7" i="52"/>
  <c r="G6" i="52"/>
  <c r="G5" i="52"/>
  <c r="M8" i="52" a="1"/>
  <c r="F8" i="51"/>
  <c r="F9" i="51"/>
  <c r="L8" i="51"/>
  <c r="L9" i="51"/>
  <c r="M8" i="51" a="1"/>
  <c r="L7" i="51"/>
  <c r="L6" i="51"/>
  <c r="L5" i="51"/>
  <c r="C8" i="45"/>
  <c r="I8" i="46"/>
  <c r="I31" i="45"/>
  <c r="I37" i="45"/>
  <c r="I27" i="45"/>
  <c r="I22" i="45"/>
  <c r="I48" i="45"/>
  <c r="I21" i="45"/>
  <c r="I52" i="45"/>
  <c r="I11" i="45"/>
  <c r="I26" i="45"/>
  <c r="I43" i="45"/>
  <c r="I20" i="45"/>
  <c r="H8" i="46"/>
  <c r="H30" i="46"/>
  <c r="H48" i="46"/>
  <c r="H21" i="46"/>
  <c r="H25" i="46"/>
  <c r="H11" i="46"/>
  <c r="H15" i="46"/>
  <c r="H17" i="46"/>
  <c r="H12" i="46"/>
  <c r="H43" i="46"/>
  <c r="H56" i="46"/>
  <c r="H38" i="46"/>
  <c r="H20" i="46"/>
  <c r="I6" i="46"/>
  <c r="I55" i="46"/>
  <c r="I37" i="46"/>
  <c r="H27" i="45"/>
  <c r="H23" i="45"/>
  <c r="H22" i="45"/>
  <c r="H21" i="45"/>
  <c r="H52" i="45"/>
  <c r="H25" i="45"/>
  <c r="H11" i="45"/>
  <c r="H19" i="45"/>
  <c r="H26" i="45"/>
  <c r="H28" i="45"/>
  <c r="I12" i="46"/>
  <c r="I61" i="46"/>
  <c r="H58" i="45"/>
  <c r="I42" i="46"/>
  <c r="I40" i="46"/>
  <c r="I60" i="46"/>
  <c r="I5" i="46"/>
  <c r="C20" i="45"/>
  <c r="B27" i="46"/>
  <c r="B21" i="46"/>
  <c r="B11" i="46"/>
  <c r="B20" i="46"/>
  <c r="I57" i="46"/>
  <c r="I59" i="46"/>
  <c r="I56" i="46"/>
  <c r="I53" i="46"/>
  <c r="I13" i="46"/>
  <c r="I17" i="46"/>
  <c r="I15" i="46"/>
  <c r="I18" i="46"/>
  <c r="I16" i="46"/>
  <c r="I22" i="46"/>
  <c r="I26" i="46"/>
  <c r="I24" i="46"/>
  <c r="I31" i="46"/>
  <c r="I35" i="46"/>
  <c r="I29" i="46"/>
  <c r="I30" i="46"/>
  <c r="I38" i="46"/>
  <c r="I34" i="46"/>
  <c r="I33" i="46"/>
  <c r="I36" i="46"/>
  <c r="I43" i="46"/>
  <c r="I44" i="46"/>
  <c r="I46" i="46"/>
  <c r="I32" i="46"/>
  <c r="I39" i="46"/>
  <c r="I41" i="46"/>
  <c r="I51" i="46"/>
  <c r="I49" i="46"/>
  <c r="I47" i="46"/>
  <c r="I48" i="46"/>
  <c r="I50" i="46"/>
  <c r="I45" i="46"/>
  <c r="I14" i="46"/>
  <c r="I7" i="46"/>
  <c r="H61" i="46"/>
  <c r="B61" i="46"/>
  <c r="H60" i="46"/>
  <c r="B60" i="46"/>
  <c r="H59" i="46"/>
  <c r="B59" i="46"/>
  <c r="H58" i="46"/>
  <c r="B58" i="46"/>
  <c r="H57" i="46"/>
  <c r="B57" i="46"/>
  <c r="B56" i="46"/>
  <c r="H55" i="46"/>
  <c r="B55" i="46"/>
  <c r="H53" i="46"/>
  <c r="B53" i="46"/>
  <c r="H52" i="46"/>
  <c r="B52" i="46"/>
  <c r="H45" i="46"/>
  <c r="B45" i="46"/>
  <c r="H50" i="46"/>
  <c r="B50" i="46"/>
  <c r="B48" i="46"/>
  <c r="H47" i="46"/>
  <c r="B47" i="46"/>
  <c r="H49" i="46"/>
  <c r="B49" i="46"/>
  <c r="H51" i="46"/>
  <c r="B51" i="46"/>
  <c r="H41" i="46"/>
  <c r="B41" i="46"/>
  <c r="H37" i="46"/>
  <c r="B37" i="46"/>
  <c r="H39" i="46"/>
  <c r="B39" i="46"/>
  <c r="H32" i="46"/>
  <c r="B32" i="46"/>
  <c r="H46" i="46"/>
  <c r="B46" i="46"/>
  <c r="H44" i="46"/>
  <c r="B44" i="46"/>
  <c r="B43" i="46"/>
  <c r="H36" i="46"/>
  <c r="B36" i="46"/>
  <c r="H33" i="46"/>
  <c r="B33" i="46"/>
  <c r="H34" i="46"/>
  <c r="B34" i="46"/>
  <c r="B38" i="46"/>
  <c r="B30" i="46"/>
  <c r="H29" i="46"/>
  <c r="B29" i="46"/>
  <c r="H35" i="46"/>
  <c r="B35" i="46"/>
  <c r="H31" i="46"/>
  <c r="B31" i="46"/>
  <c r="H42" i="46"/>
  <c r="B42" i="46"/>
  <c r="H40" i="46"/>
  <c r="B40" i="46"/>
  <c r="H27" i="46"/>
  <c r="B25" i="46"/>
  <c r="H24" i="46"/>
  <c r="B24" i="46"/>
  <c r="H26" i="46"/>
  <c r="B26" i="46"/>
  <c r="H23" i="46"/>
  <c r="B23" i="46"/>
  <c r="H22" i="46"/>
  <c r="B22" i="46"/>
  <c r="H19" i="46"/>
  <c r="B19" i="46"/>
  <c r="H16" i="46"/>
  <c r="B16" i="46"/>
  <c r="H18" i="46"/>
  <c r="B18" i="46"/>
  <c r="B15" i="46"/>
  <c r="B17" i="46"/>
  <c r="H13" i="46"/>
  <c r="B13" i="46"/>
  <c r="B12" i="46"/>
  <c r="H28" i="46"/>
  <c r="B28" i="46"/>
  <c r="H14" i="46"/>
  <c r="B14" i="46"/>
  <c r="B8" i="46"/>
  <c r="H7" i="46"/>
  <c r="B7" i="46"/>
  <c r="H6" i="46"/>
  <c r="B6" i="46"/>
  <c r="M5" i="46" a="1"/>
  <c r="H5" i="46"/>
  <c r="F5" i="46" a="1"/>
  <c r="B5" i="46"/>
  <c r="H61" i="45"/>
  <c r="H60" i="45"/>
  <c r="H59" i="45"/>
  <c r="H57" i="45"/>
  <c r="H56" i="45"/>
  <c r="H12" i="45"/>
  <c r="H15" i="45"/>
  <c r="H16" i="45"/>
  <c r="H18" i="45"/>
  <c r="H24" i="45"/>
  <c r="H29" i="45"/>
  <c r="H31" i="45"/>
  <c r="H35" i="45"/>
  <c r="H30" i="45"/>
  <c r="H33" i="45"/>
  <c r="H34" i="45"/>
  <c r="H32" i="45"/>
  <c r="H36" i="45"/>
  <c r="H39" i="45"/>
  <c r="H44" i="45"/>
  <c r="H41" i="45"/>
  <c r="H43" i="45"/>
  <c r="H47" i="45"/>
  <c r="H46" i="45"/>
  <c r="H45" i="45"/>
  <c r="H49" i="45"/>
  <c r="H48" i="45"/>
  <c r="H40" i="45"/>
  <c r="H50" i="45"/>
  <c r="H51" i="45"/>
  <c r="H38" i="45"/>
  <c r="H53" i="45"/>
  <c r="H17" i="45"/>
  <c r="H14" i="45"/>
  <c r="H13" i="45"/>
  <c r="H6" i="45"/>
  <c r="H7" i="45"/>
  <c r="I25" i="45"/>
  <c r="I17" i="45"/>
  <c r="C37" i="45"/>
  <c r="C22" i="45"/>
  <c r="C26" i="45"/>
  <c r="C17" i="45"/>
  <c r="I61" i="45"/>
  <c r="C61" i="45"/>
  <c r="I60" i="45"/>
  <c r="C60" i="45"/>
  <c r="I59" i="45"/>
  <c r="C59" i="45"/>
  <c r="I58" i="45"/>
  <c r="C58" i="45"/>
  <c r="I57" i="45"/>
  <c r="K57" i="45" s="1"/>
  <c r="C57" i="45"/>
  <c r="I56" i="45"/>
  <c r="C56" i="45"/>
  <c r="I55" i="45"/>
  <c r="C55" i="45"/>
  <c r="I53" i="45"/>
  <c r="C53" i="45"/>
  <c r="I38" i="45"/>
  <c r="C38" i="45"/>
  <c r="I51" i="45"/>
  <c r="C51" i="45"/>
  <c r="C52" i="45"/>
  <c r="I50" i="45"/>
  <c r="C50" i="45"/>
  <c r="I40" i="45"/>
  <c r="C40" i="45"/>
  <c r="C48" i="45"/>
  <c r="I49" i="45"/>
  <c r="C49" i="45"/>
  <c r="I42" i="45"/>
  <c r="C42" i="45"/>
  <c r="I45" i="45"/>
  <c r="C45" i="45"/>
  <c r="I46" i="45"/>
  <c r="C46" i="45"/>
  <c r="I47" i="45"/>
  <c r="C47" i="45"/>
  <c r="C43" i="45"/>
  <c r="I41" i="45"/>
  <c r="C41" i="45"/>
  <c r="I44" i="45"/>
  <c r="C44" i="45"/>
  <c r="I39" i="45"/>
  <c r="C39" i="45"/>
  <c r="I36" i="45"/>
  <c r="C36" i="45"/>
  <c r="I32" i="45"/>
  <c r="C32" i="45"/>
  <c r="I34" i="45"/>
  <c r="C34" i="45"/>
  <c r="I33" i="45"/>
  <c r="C33" i="45"/>
  <c r="I30" i="45"/>
  <c r="C30" i="45"/>
  <c r="I35" i="45"/>
  <c r="C35" i="45"/>
  <c r="C31" i="45"/>
  <c r="I29" i="45"/>
  <c r="C29" i="45"/>
  <c r="C27" i="45"/>
  <c r="C25" i="45"/>
  <c r="I23" i="45"/>
  <c r="C23" i="45"/>
  <c r="C21" i="45"/>
  <c r="I24" i="45"/>
  <c r="C24" i="45"/>
  <c r="I19" i="45"/>
  <c r="C19" i="45"/>
  <c r="I28" i="45"/>
  <c r="C28" i="45"/>
  <c r="I18" i="45"/>
  <c r="C18" i="45"/>
  <c r="I16" i="45"/>
  <c r="C16" i="45"/>
  <c r="I15" i="45"/>
  <c r="C15" i="45"/>
  <c r="I12" i="45"/>
  <c r="C12" i="45"/>
  <c r="I14" i="45"/>
  <c r="C14" i="45"/>
  <c r="C11" i="45"/>
  <c r="I13" i="45"/>
  <c r="C13" i="45"/>
  <c r="I8" i="45"/>
  <c r="G8" i="45" a="1"/>
  <c r="F8" i="45" a="1"/>
  <c r="I7" i="45"/>
  <c r="C9" i="45"/>
  <c r="I6" i="45"/>
  <c r="C6" i="45"/>
  <c r="I5" i="45"/>
  <c r="L5" i="45" a="1"/>
  <c r="F5" i="45" a="1"/>
  <c r="C5" i="45"/>
  <c r="G5" i="45" s="1" a="1"/>
  <c r="B46" i="45"/>
  <c r="B60" i="45"/>
  <c r="C60" i="46"/>
  <c r="C59" i="46"/>
  <c r="C58" i="46"/>
  <c r="C57" i="46"/>
  <c r="C56" i="46"/>
  <c r="C51" i="46"/>
  <c r="B59" i="45"/>
  <c r="C16" i="46"/>
  <c r="C43" i="46"/>
  <c r="B58" i="45"/>
  <c r="B57" i="45"/>
  <c r="B53" i="45"/>
  <c r="C61" i="46"/>
  <c r="C12" i="46"/>
  <c r="B17" i="45"/>
  <c r="B28" i="45"/>
  <c r="C33" i="46"/>
  <c r="B24" i="45"/>
  <c r="B34" i="45"/>
  <c r="B47" i="45"/>
  <c r="B15" i="45"/>
  <c r="B26" i="45"/>
  <c r="B19" i="45"/>
  <c r="C41" i="46"/>
  <c r="B49" i="45"/>
  <c r="C36" i="46"/>
  <c r="C39" i="46"/>
  <c r="B11" i="45"/>
  <c r="B35" i="45"/>
  <c r="C25" i="46"/>
  <c r="B52" i="45"/>
  <c r="B44" i="45"/>
  <c r="C45" i="46"/>
  <c r="B13" i="45"/>
  <c r="C50" i="46"/>
  <c r="C21" i="46"/>
  <c r="B48" i="45"/>
  <c r="C22" i="46"/>
  <c r="C23" i="46"/>
  <c r="C32" i="46"/>
  <c r="B29" i="45"/>
  <c r="C18" i="46"/>
  <c r="C14" i="46"/>
  <c r="C27" i="46"/>
  <c r="C30" i="46"/>
  <c r="B37" i="45"/>
  <c r="B31" i="45"/>
  <c r="C8" i="46"/>
  <c r="B7" i="45"/>
  <c r="B6" i="45"/>
  <c r="B5" i="45"/>
  <c r="L55" i="52" l="1"/>
  <c r="O9" i="52"/>
  <c r="P57" i="52"/>
  <c r="F57" i="46"/>
  <c r="K21" i="51"/>
  <c r="J31" i="51"/>
  <c r="J59" i="51"/>
  <c r="M22" i="51"/>
  <c r="K49" i="51"/>
  <c r="L58" i="52"/>
  <c r="J7" i="52"/>
  <c r="K7" i="52" s="1"/>
  <c r="J55" i="52"/>
  <c r="K55" i="52" s="1"/>
  <c r="J19" i="51"/>
  <c r="J45" i="51"/>
  <c r="J20" i="52"/>
  <c r="K20" i="52" s="1"/>
  <c r="J37" i="52"/>
  <c r="K37" i="52" s="1"/>
  <c r="J36" i="52"/>
  <c r="K36" i="52" s="1"/>
  <c r="J44" i="52"/>
  <c r="K44" i="52" s="1"/>
  <c r="L11" i="52"/>
  <c r="J11" i="52"/>
  <c r="K11" i="52" s="1"/>
  <c r="L47" i="52"/>
  <c r="J47" i="52"/>
  <c r="K47" i="52" s="1"/>
  <c r="J24" i="52"/>
  <c r="K24" i="52" s="1"/>
  <c r="J22" i="52"/>
  <c r="K22" i="52" s="1"/>
  <c r="J53" i="52"/>
  <c r="K53" i="52" s="1"/>
  <c r="J51" i="52"/>
  <c r="K51" i="52" s="1"/>
  <c r="J23" i="52"/>
  <c r="K23" i="52" s="1"/>
  <c r="J45" i="52"/>
  <c r="K45" i="52" s="1"/>
  <c r="J14" i="52"/>
  <c r="K14" i="52" s="1"/>
  <c r="J13" i="52"/>
  <c r="K13" i="52" s="1"/>
  <c r="J49" i="52"/>
  <c r="K49" i="52" s="1"/>
  <c r="J15" i="52"/>
  <c r="K15" i="52" s="1"/>
  <c r="J46" i="52"/>
  <c r="K46" i="52" s="1"/>
  <c r="J41" i="52"/>
  <c r="K41" i="52" s="1"/>
  <c r="N8" i="52"/>
  <c r="D8" i="52"/>
  <c r="E8" i="52" s="1"/>
  <c r="P8" i="52"/>
  <c r="D7" i="52"/>
  <c r="E7" i="52" s="1"/>
  <c r="D13" i="52"/>
  <c r="E13" i="52" s="1"/>
  <c r="D53" i="52"/>
  <c r="E53" i="52" s="1"/>
  <c r="D30" i="52"/>
  <c r="E30" i="52" s="1"/>
  <c r="D40" i="52"/>
  <c r="E40" i="52" s="1"/>
  <c r="D42" i="52"/>
  <c r="E42" i="52" s="1"/>
  <c r="D44" i="52"/>
  <c r="E44" i="52" s="1"/>
  <c r="D33" i="52"/>
  <c r="E33" i="52" s="1"/>
  <c r="D16" i="52"/>
  <c r="E16" i="52" s="1"/>
  <c r="D25" i="52"/>
  <c r="E25" i="52" s="1"/>
  <c r="J12" i="51"/>
  <c r="M40" i="51"/>
  <c r="L27" i="52"/>
  <c r="M35" i="51"/>
  <c r="M15" i="51"/>
  <c r="J22" i="51"/>
  <c r="M29" i="51"/>
  <c r="K22" i="51"/>
  <c r="M11" i="51"/>
  <c r="M44" i="51"/>
  <c r="M32" i="51"/>
  <c r="J32" i="51"/>
  <c r="M60" i="51"/>
  <c r="M38" i="51"/>
  <c r="M18" i="51"/>
  <c r="M53" i="51"/>
  <c r="M56" i="51"/>
  <c r="M30" i="51"/>
  <c r="M43" i="51"/>
  <c r="M28" i="51"/>
  <c r="M37" i="51"/>
  <c r="M55" i="51"/>
  <c r="M47" i="51"/>
  <c r="M34" i="51"/>
  <c r="M57" i="51"/>
  <c r="M13" i="51"/>
  <c r="M49" i="51"/>
  <c r="M17" i="51"/>
  <c r="M25" i="51"/>
  <c r="M61" i="51"/>
  <c r="M26" i="51"/>
  <c r="L37" i="52"/>
  <c r="M36" i="51"/>
  <c r="M48" i="51"/>
  <c r="J29" i="51"/>
  <c r="K29" i="51"/>
  <c r="M23" i="51"/>
  <c r="J60" i="51"/>
  <c r="K46" i="51"/>
  <c r="K50" i="51"/>
  <c r="J23" i="51"/>
  <c r="J39" i="51"/>
  <c r="K18" i="51"/>
  <c r="J53" i="51"/>
  <c r="J20" i="51"/>
  <c r="K28" i="51"/>
  <c r="J40" i="51"/>
  <c r="J18" i="51"/>
  <c r="J37" i="51"/>
  <c r="K23" i="51"/>
  <c r="J28" i="51"/>
  <c r="K34" i="51"/>
  <c r="K52" i="51"/>
  <c r="K40" i="51"/>
  <c r="J13" i="51"/>
  <c r="J25" i="51"/>
  <c r="F16" i="46"/>
  <c r="L26" i="52"/>
  <c r="K17" i="51"/>
  <c r="J56" i="51"/>
  <c r="J17" i="51"/>
  <c r="M12" i="51"/>
  <c r="O12" i="51"/>
  <c r="P12" i="51" s="1"/>
  <c r="K6" i="51"/>
  <c r="M6" i="51"/>
  <c r="J6" i="51"/>
  <c r="L56" i="52"/>
  <c r="M52" i="51"/>
  <c r="J35" i="51"/>
  <c r="M24" i="51"/>
  <c r="M50" i="51"/>
  <c r="L15" i="52"/>
  <c r="L43" i="52"/>
  <c r="L50" i="52"/>
  <c r="N39" i="52"/>
  <c r="P39" i="52" s="1"/>
  <c r="K60" i="51"/>
  <c r="K56" i="51"/>
  <c r="K20" i="51"/>
  <c r="K55" i="51"/>
  <c r="J55" i="51"/>
  <c r="K37" i="51"/>
  <c r="L12" i="52"/>
  <c r="L61" i="52"/>
  <c r="L22" i="52"/>
  <c r="L29" i="52"/>
  <c r="M51" i="51"/>
  <c r="L52" i="52"/>
  <c r="L45" i="52"/>
  <c r="L19" i="52"/>
  <c r="M31" i="51"/>
  <c r="M42" i="51"/>
  <c r="L14" i="52"/>
  <c r="K36" i="51"/>
  <c r="J44" i="51"/>
  <c r="L36" i="52"/>
  <c r="L30" i="52"/>
  <c r="L24" i="52"/>
  <c r="L39" i="52"/>
  <c r="K38" i="51"/>
  <c r="L25" i="52"/>
  <c r="L28" i="52"/>
  <c r="M46" i="51"/>
  <c r="L34" i="52"/>
  <c r="M33" i="51"/>
  <c r="L18" i="52"/>
  <c r="L53" i="52"/>
  <c r="L23" i="52"/>
  <c r="L51" i="52"/>
  <c r="L35" i="52"/>
  <c r="M5" i="51"/>
  <c r="J5" i="51"/>
  <c r="K5" i="51"/>
  <c r="M45" i="51"/>
  <c r="M19" i="51"/>
  <c r="L31" i="52"/>
  <c r="M59" i="51"/>
  <c r="L20" i="52"/>
  <c r="H9" i="52"/>
  <c r="J9" i="52" s="1"/>
  <c r="K9" i="52" s="1"/>
  <c r="J26" i="51"/>
  <c r="L40" i="52"/>
  <c r="L46" i="52"/>
  <c r="L33" i="52"/>
  <c r="L21" i="52"/>
  <c r="M41" i="51"/>
  <c r="J43" i="51"/>
  <c r="L16" i="52"/>
  <c r="L42" i="52"/>
  <c r="L59" i="52"/>
  <c r="K58" i="51"/>
  <c r="J11" i="51"/>
  <c r="K15" i="51"/>
  <c r="K25" i="51"/>
  <c r="J36" i="51"/>
  <c r="K11" i="51"/>
  <c r="L38" i="52"/>
  <c r="L13" i="52"/>
  <c r="L49" i="52"/>
  <c r="K44" i="51"/>
  <c r="L48" i="52"/>
  <c r="M21" i="51"/>
  <c r="L41" i="52"/>
  <c r="N12" i="52"/>
  <c r="P12" i="52" s="1"/>
  <c r="M16" i="51"/>
  <c r="L57" i="52"/>
  <c r="K32" i="51"/>
  <c r="K47" i="51"/>
  <c r="J47" i="51"/>
  <c r="J38" i="51"/>
  <c r="L44" i="52"/>
  <c r="M58" i="51"/>
  <c r="K7" i="51"/>
  <c r="J7" i="51"/>
  <c r="I9" i="51"/>
  <c r="J9" i="51" s="1"/>
  <c r="M7" i="51"/>
  <c r="M27" i="51"/>
  <c r="J27" i="51"/>
  <c r="K53" i="51"/>
  <c r="L17" i="52"/>
  <c r="M39" i="51"/>
  <c r="L32" i="52"/>
  <c r="M14" i="51"/>
  <c r="L60" i="52"/>
  <c r="E7" i="45"/>
  <c r="E35" i="51"/>
  <c r="G35" i="51"/>
  <c r="O35" i="51"/>
  <c r="P35" i="51" s="1"/>
  <c r="D35" i="51"/>
  <c r="G53" i="51"/>
  <c r="D53" i="51"/>
  <c r="O53" i="51"/>
  <c r="P53" i="51" s="1"/>
  <c r="E53" i="51"/>
  <c r="F39" i="52"/>
  <c r="B9" i="52"/>
  <c r="F12" i="52"/>
  <c r="F7" i="52"/>
  <c r="N7" i="52"/>
  <c r="P7" i="52" s="1"/>
  <c r="G52" i="51"/>
  <c r="O52" i="51"/>
  <c r="P52" i="51" s="1"/>
  <c r="D52" i="51"/>
  <c r="E52" i="51"/>
  <c r="E5" i="51"/>
  <c r="O5" i="51"/>
  <c r="P5" i="51" s="1"/>
  <c r="D5" i="51"/>
  <c r="F60" i="52"/>
  <c r="O24" i="51"/>
  <c r="P24" i="51" s="1"/>
  <c r="D24" i="51"/>
  <c r="G24" i="51"/>
  <c r="E24" i="51"/>
  <c r="E58" i="51"/>
  <c r="D58" i="51"/>
  <c r="O58" i="51"/>
  <c r="P58" i="51" s="1"/>
  <c r="G58" i="51"/>
  <c r="N11" i="52"/>
  <c r="P11" i="52" s="1"/>
  <c r="F11" i="52"/>
  <c r="N36" i="52"/>
  <c r="P36" i="52" s="1"/>
  <c r="F36" i="52"/>
  <c r="N38" i="52"/>
  <c r="P38" i="52" s="1"/>
  <c r="F38" i="52"/>
  <c r="F57" i="52"/>
  <c r="N53" i="52"/>
  <c r="P53" i="52" s="1"/>
  <c r="F53" i="52"/>
  <c r="D30" i="51"/>
  <c r="E30" i="51"/>
  <c r="G30" i="51"/>
  <c r="O30" i="51"/>
  <c r="P30" i="51" s="1"/>
  <c r="O43" i="51"/>
  <c r="P43" i="51" s="1"/>
  <c r="E43" i="51"/>
  <c r="G43" i="51"/>
  <c r="D43" i="51"/>
  <c r="O34" i="51"/>
  <c r="P34" i="51" s="1"/>
  <c r="G34" i="51"/>
  <c r="E34" i="51"/>
  <c r="D34" i="51"/>
  <c r="N56" i="52"/>
  <c r="P56" i="52" s="1"/>
  <c r="F56" i="52"/>
  <c r="F58" i="52"/>
  <c r="G22" i="51"/>
  <c r="D22" i="51"/>
  <c r="O22" i="51"/>
  <c r="P22" i="51" s="1"/>
  <c r="E22" i="51"/>
  <c r="N5" i="52"/>
  <c r="P5" i="52" s="1"/>
  <c r="F5" i="52"/>
  <c r="N24" i="52"/>
  <c r="P24" i="52" s="1"/>
  <c r="F24" i="52"/>
  <c r="N52" i="52"/>
  <c r="P52" i="52" s="1"/>
  <c r="F52" i="52"/>
  <c r="D46" i="51"/>
  <c r="G46" i="51"/>
  <c r="O46" i="51"/>
  <c r="P46" i="51" s="1"/>
  <c r="E46" i="51"/>
  <c r="O28" i="51"/>
  <c r="P28" i="51" s="1"/>
  <c r="E28" i="51"/>
  <c r="D28" i="51"/>
  <c r="G28" i="51"/>
  <c r="G38" i="51"/>
  <c r="E38" i="51"/>
  <c r="O38" i="51"/>
  <c r="P38" i="51" s="1"/>
  <c r="D38" i="51"/>
  <c r="O29" i="51"/>
  <c r="P29" i="51" s="1"/>
  <c r="D29" i="51"/>
  <c r="E29" i="51"/>
  <c r="G29" i="51"/>
  <c r="O6" i="51"/>
  <c r="P6" i="51" s="1"/>
  <c r="D6" i="51"/>
  <c r="E6" i="51"/>
  <c r="O49" i="51"/>
  <c r="P49" i="51" s="1"/>
  <c r="G49" i="51"/>
  <c r="E49" i="51"/>
  <c r="D49" i="51"/>
  <c r="N30" i="52"/>
  <c r="P30" i="52" s="1"/>
  <c r="F30" i="52"/>
  <c r="F43" i="52"/>
  <c r="N43" i="52"/>
  <c r="P43" i="52" s="1"/>
  <c r="F34" i="52"/>
  <c r="N34" i="52"/>
  <c r="P34" i="52" s="1"/>
  <c r="O56" i="51"/>
  <c r="P56" i="51" s="1"/>
  <c r="E56" i="51"/>
  <c r="D56" i="51"/>
  <c r="G56" i="51"/>
  <c r="F22" i="52"/>
  <c r="N22" i="52"/>
  <c r="P22" i="52" s="1"/>
  <c r="G31" i="51"/>
  <c r="D31" i="51"/>
  <c r="E31" i="51"/>
  <c r="O31" i="51"/>
  <c r="P31" i="51" s="1"/>
  <c r="F26" i="52"/>
  <c r="N26" i="52"/>
  <c r="P26" i="52" s="1"/>
  <c r="N19" i="52"/>
  <c r="P19" i="52" s="1"/>
  <c r="F19" i="52"/>
  <c r="N50" i="52"/>
  <c r="P50" i="52" s="1"/>
  <c r="F50" i="52"/>
  <c r="F20" i="52"/>
  <c r="N20" i="52"/>
  <c r="P20" i="52" s="1"/>
  <c r="E13" i="51"/>
  <c r="O13" i="51"/>
  <c r="P13" i="51" s="1"/>
  <c r="D13" i="51"/>
  <c r="G13" i="51"/>
  <c r="O39" i="51"/>
  <c r="P39" i="51" s="1"/>
  <c r="E39" i="51"/>
  <c r="D39" i="51"/>
  <c r="G39" i="51"/>
  <c r="G36" i="51"/>
  <c r="D36" i="51"/>
  <c r="O36" i="51"/>
  <c r="P36" i="51" s="1"/>
  <c r="E36" i="51"/>
  <c r="E60" i="51"/>
  <c r="D60" i="51"/>
  <c r="O60" i="51"/>
  <c r="P60" i="51" s="1"/>
  <c r="F14" i="52"/>
  <c r="N14" i="52"/>
  <c r="P14" i="52" s="1"/>
  <c r="G47" i="51"/>
  <c r="E47" i="51"/>
  <c r="O47" i="51"/>
  <c r="P47" i="51" s="1"/>
  <c r="D47" i="51"/>
  <c r="N29" i="52"/>
  <c r="P29" i="52" s="1"/>
  <c r="F29" i="52"/>
  <c r="F6" i="52"/>
  <c r="N6" i="52"/>
  <c r="P6" i="52" s="1"/>
  <c r="N49" i="52"/>
  <c r="P49" i="52" s="1"/>
  <c r="F49" i="52"/>
  <c r="G51" i="51"/>
  <c r="D51" i="51"/>
  <c r="O51" i="51"/>
  <c r="P51" i="51" s="1"/>
  <c r="E51" i="51"/>
  <c r="O40" i="51"/>
  <c r="P40" i="51" s="1"/>
  <c r="G40" i="51"/>
  <c r="E40" i="51"/>
  <c r="D40" i="51"/>
  <c r="N45" i="52"/>
  <c r="P45" i="52" s="1"/>
  <c r="F45" i="52"/>
  <c r="N33" i="52"/>
  <c r="P33" i="52" s="1"/>
  <c r="F33" i="52"/>
  <c r="F31" i="52"/>
  <c r="N31" i="52"/>
  <c r="P31" i="52" s="1"/>
  <c r="G26" i="51"/>
  <c r="E26" i="51"/>
  <c r="D26" i="51"/>
  <c r="O26" i="51"/>
  <c r="P26" i="51" s="1"/>
  <c r="O19" i="51"/>
  <c r="P19" i="51" s="1"/>
  <c r="G19" i="51"/>
  <c r="D19" i="51"/>
  <c r="E19" i="51"/>
  <c r="E50" i="51"/>
  <c r="D50" i="51"/>
  <c r="G50" i="51"/>
  <c r="O50" i="51"/>
  <c r="P50" i="51" s="1"/>
  <c r="N42" i="52"/>
  <c r="P42" i="52" s="1"/>
  <c r="F42" i="52"/>
  <c r="G60" i="51"/>
  <c r="G12" i="51"/>
  <c r="E7" i="51"/>
  <c r="C9" i="51"/>
  <c r="O7" i="51"/>
  <c r="P7" i="51" s="1"/>
  <c r="D7" i="51"/>
  <c r="N35" i="52"/>
  <c r="P35" i="52" s="1"/>
  <c r="F35" i="52"/>
  <c r="D14" i="51"/>
  <c r="O14" i="51"/>
  <c r="P14" i="51" s="1"/>
  <c r="G14" i="51"/>
  <c r="E14" i="51"/>
  <c r="N47" i="52"/>
  <c r="P47" i="52" s="1"/>
  <c r="F47" i="52"/>
  <c r="N18" i="52"/>
  <c r="P18" i="52" s="1"/>
  <c r="F18" i="52"/>
  <c r="F51" i="52"/>
  <c r="N51" i="52"/>
  <c r="P51" i="52" s="1"/>
  <c r="G16" i="51"/>
  <c r="O16" i="51"/>
  <c r="P16" i="51" s="1"/>
  <c r="E16" i="51"/>
  <c r="D16" i="51"/>
  <c r="N40" i="52"/>
  <c r="P40" i="52" s="1"/>
  <c r="F40" i="52"/>
  <c r="O45" i="51"/>
  <c r="P45" i="51" s="1"/>
  <c r="D45" i="51"/>
  <c r="G45" i="51"/>
  <c r="E45" i="51"/>
  <c r="D8" i="51"/>
  <c r="E8" i="51"/>
  <c r="O8" i="51"/>
  <c r="P8" i="51" s="1"/>
  <c r="O33" i="51"/>
  <c r="P33" i="51" s="1"/>
  <c r="E33" i="51"/>
  <c r="D33" i="51"/>
  <c r="G33" i="51"/>
  <c r="O21" i="51"/>
  <c r="P21" i="51" s="1"/>
  <c r="D21" i="51"/>
  <c r="E21" i="51"/>
  <c r="G21" i="51"/>
  <c r="N41" i="52"/>
  <c r="P41" i="52" s="1"/>
  <c r="F41" i="52"/>
  <c r="O15" i="51"/>
  <c r="P15" i="51" s="1"/>
  <c r="G15" i="51"/>
  <c r="E15" i="51"/>
  <c r="D15" i="51"/>
  <c r="G37" i="51"/>
  <c r="O37" i="51"/>
  <c r="P37" i="51" s="1"/>
  <c r="D37" i="51"/>
  <c r="E37" i="51"/>
  <c r="N27" i="52"/>
  <c r="P27" i="52" s="1"/>
  <c r="F27" i="52"/>
  <c r="N28" i="52"/>
  <c r="P28" i="52" s="1"/>
  <c r="F28" i="52"/>
  <c r="G6" i="51"/>
  <c r="E32" i="51"/>
  <c r="O32" i="51"/>
  <c r="P32" i="51" s="1"/>
  <c r="D32" i="51"/>
  <c r="G32" i="51"/>
  <c r="N25" i="52"/>
  <c r="P25" i="52" s="1"/>
  <c r="F25" i="52"/>
  <c r="G61" i="51"/>
  <c r="D61" i="51"/>
  <c r="E61" i="51"/>
  <c r="O61" i="51"/>
  <c r="P61" i="51" s="1"/>
  <c r="D42" i="51"/>
  <c r="G42" i="51"/>
  <c r="O42" i="51"/>
  <c r="P42" i="51" s="1"/>
  <c r="E42" i="51"/>
  <c r="G18" i="51"/>
  <c r="D18" i="51"/>
  <c r="E18" i="51"/>
  <c r="O18" i="51"/>
  <c r="P18" i="51" s="1"/>
  <c r="N48" i="52"/>
  <c r="P48" i="52" s="1"/>
  <c r="F48" i="52"/>
  <c r="N16" i="52"/>
  <c r="P16" i="52" s="1"/>
  <c r="F16" i="52"/>
  <c r="G44" i="51"/>
  <c r="O44" i="51"/>
  <c r="P44" i="51" s="1"/>
  <c r="D44" i="51"/>
  <c r="E44" i="51"/>
  <c r="O23" i="51"/>
  <c r="P23" i="51" s="1"/>
  <c r="G23" i="51"/>
  <c r="D23" i="51"/>
  <c r="E23" i="51"/>
  <c r="D57" i="51"/>
  <c r="O57" i="51"/>
  <c r="P57" i="51" s="1"/>
  <c r="G57" i="51"/>
  <c r="E57" i="51"/>
  <c r="F21" i="52"/>
  <c r="N21" i="52"/>
  <c r="P21" i="52" s="1"/>
  <c r="G41" i="51"/>
  <c r="O41" i="51"/>
  <c r="P41" i="51" s="1"/>
  <c r="E41" i="51"/>
  <c r="D41" i="51"/>
  <c r="F15" i="52"/>
  <c r="N15" i="52"/>
  <c r="P15" i="52" s="1"/>
  <c r="F46" i="52"/>
  <c r="N46" i="52"/>
  <c r="P46" i="52" s="1"/>
  <c r="E27" i="51"/>
  <c r="O27" i="51"/>
  <c r="P27" i="51" s="1"/>
  <c r="D27" i="51"/>
  <c r="G27" i="51"/>
  <c r="E55" i="51"/>
  <c r="D55" i="51"/>
  <c r="G55" i="51"/>
  <c r="O55" i="51"/>
  <c r="P55" i="51" s="1"/>
  <c r="N17" i="52"/>
  <c r="P17" i="52" s="1"/>
  <c r="F17" i="52"/>
  <c r="G11" i="51"/>
  <c r="E11" i="51"/>
  <c r="O11" i="51"/>
  <c r="P11" i="51" s="1"/>
  <c r="D11" i="51"/>
  <c r="N55" i="52"/>
  <c r="P55" i="52" s="1"/>
  <c r="F55" i="52"/>
  <c r="G5" i="51"/>
  <c r="F32" i="52"/>
  <c r="N32" i="52"/>
  <c r="P32" i="52" s="1"/>
  <c r="G8" i="51"/>
  <c r="G7" i="51"/>
  <c r="D20" i="51"/>
  <c r="O20" i="51"/>
  <c r="P20" i="51" s="1"/>
  <c r="E20" i="51"/>
  <c r="G20" i="51"/>
  <c r="G25" i="51"/>
  <c r="O25" i="51"/>
  <c r="P25" i="51" s="1"/>
  <c r="E25" i="51"/>
  <c r="D25" i="51"/>
  <c r="F61" i="52"/>
  <c r="N61" i="52"/>
  <c r="P61" i="52" s="1"/>
  <c r="G59" i="51"/>
  <c r="E59" i="51"/>
  <c r="O59" i="51"/>
  <c r="P59" i="51" s="1"/>
  <c r="D59" i="51"/>
  <c r="N13" i="52"/>
  <c r="P13" i="52" s="1"/>
  <c r="F13" i="52"/>
  <c r="D48" i="51"/>
  <c r="O48" i="51"/>
  <c r="P48" i="51" s="1"/>
  <c r="E48" i="51"/>
  <c r="G48" i="51"/>
  <c r="F44" i="52"/>
  <c r="N44" i="52"/>
  <c r="P44" i="52" s="1"/>
  <c r="F23" i="52"/>
  <c r="N23" i="52"/>
  <c r="P23" i="52" s="1"/>
  <c r="N37" i="52"/>
  <c r="P37" i="52" s="1"/>
  <c r="F37" i="52"/>
  <c r="D17" i="51"/>
  <c r="P17" i="51"/>
  <c r="G17" i="51"/>
  <c r="E17" i="51"/>
  <c r="L8" i="52"/>
  <c r="M9" i="52"/>
  <c r="M8" i="52"/>
  <c r="F8" i="52"/>
  <c r="M9" i="51"/>
  <c r="M8" i="51"/>
  <c r="E11" i="45"/>
  <c r="E14" i="46"/>
  <c r="L57" i="45"/>
  <c r="D58" i="46"/>
  <c r="J56" i="45"/>
  <c r="J59" i="45"/>
  <c r="O59" i="45"/>
  <c r="I52" i="46"/>
  <c r="K52" i="46" s="1"/>
  <c r="I23" i="46"/>
  <c r="M23" i="46" s="1"/>
  <c r="K6" i="45"/>
  <c r="H42" i="45"/>
  <c r="K42" i="45" s="1"/>
  <c r="H55" i="45"/>
  <c r="J55" i="45" s="1"/>
  <c r="I28" i="46"/>
  <c r="M28" i="46" s="1"/>
  <c r="O61" i="46"/>
  <c r="I19" i="46"/>
  <c r="K19" i="46" s="1"/>
  <c r="H8" i="45"/>
  <c r="J8" i="45" s="1"/>
  <c r="K61" i="46"/>
  <c r="N56" i="46"/>
  <c r="E60" i="46"/>
  <c r="G19" i="45"/>
  <c r="G13" i="45"/>
  <c r="B43" i="45"/>
  <c r="E43" i="45" s="1"/>
  <c r="B16" i="45"/>
  <c r="D16" i="45" s="1"/>
  <c r="C44" i="46"/>
  <c r="D44" i="46" s="1"/>
  <c r="C15" i="46"/>
  <c r="O15" i="46" s="1"/>
  <c r="B41" i="45"/>
  <c r="N41" i="45" s="1"/>
  <c r="C17" i="46"/>
  <c r="D17" i="46" s="1"/>
  <c r="B12" i="45"/>
  <c r="E12" i="45" s="1"/>
  <c r="C29" i="46"/>
  <c r="E29" i="46" s="1"/>
  <c r="C13" i="46"/>
  <c r="B8" i="45"/>
  <c r="B33" i="45"/>
  <c r="D33" i="45" s="1"/>
  <c r="C35" i="46"/>
  <c r="D35" i="46" s="1"/>
  <c r="B30" i="45"/>
  <c r="D30" i="45" s="1"/>
  <c r="C31" i="46"/>
  <c r="O31" i="46" s="1"/>
  <c r="B50" i="45"/>
  <c r="E50" i="45" s="1"/>
  <c r="C48" i="46"/>
  <c r="C24" i="46"/>
  <c r="E24" i="46" s="1"/>
  <c r="B40" i="45"/>
  <c r="E40" i="45" s="1"/>
  <c r="B23" i="45"/>
  <c r="F23" i="45" s="1"/>
  <c r="C47" i="46"/>
  <c r="E47" i="46" s="1"/>
  <c r="C26" i="46"/>
  <c r="D26" i="46" s="1"/>
  <c r="B21" i="45"/>
  <c r="F21" i="45" s="1"/>
  <c r="B61" i="45"/>
  <c r="N61" i="45" s="1"/>
  <c r="C46" i="46"/>
  <c r="E46" i="46" s="1"/>
  <c r="F23" i="46"/>
  <c r="F30" i="46"/>
  <c r="F20" i="46"/>
  <c r="F21" i="46"/>
  <c r="F27" i="46"/>
  <c r="F25" i="46"/>
  <c r="O6" i="45"/>
  <c r="H5" i="45"/>
  <c r="K5" i="45" s="1"/>
  <c r="M44" i="46"/>
  <c r="N44" i="45"/>
  <c r="J31" i="46"/>
  <c r="M5" i="46"/>
  <c r="M7" i="46"/>
  <c r="M56" i="46"/>
  <c r="K8" i="46"/>
  <c r="J7" i="45"/>
  <c r="K5" i="46"/>
  <c r="I9" i="46"/>
  <c r="K46" i="46"/>
  <c r="M17" i="45"/>
  <c r="M41" i="45"/>
  <c r="N61" i="46"/>
  <c r="J59" i="46"/>
  <c r="J6" i="45"/>
  <c r="J57" i="45"/>
  <c r="J58" i="45"/>
  <c r="O56" i="45"/>
  <c r="K59" i="45"/>
  <c r="J60" i="45"/>
  <c r="O8" i="45"/>
  <c r="K7" i="45"/>
  <c r="J61" i="45"/>
  <c r="N55" i="46"/>
  <c r="K60" i="46"/>
  <c r="N8" i="46"/>
  <c r="J57" i="46"/>
  <c r="I58" i="46"/>
  <c r="J58" i="46" s="1"/>
  <c r="K6" i="46"/>
  <c r="M36" i="46"/>
  <c r="H37" i="45"/>
  <c r="J37" i="45" s="1"/>
  <c r="I11" i="46"/>
  <c r="M11" i="46" s="1"/>
  <c r="M14" i="46"/>
  <c r="H20" i="45"/>
  <c r="J20" i="45" s="1"/>
  <c r="K56" i="45"/>
  <c r="M57" i="46"/>
  <c r="O43" i="46"/>
  <c r="I27" i="46"/>
  <c r="K27" i="46" s="1"/>
  <c r="I21" i="46"/>
  <c r="K21" i="46" s="1"/>
  <c r="K58" i="45"/>
  <c r="N24" i="45"/>
  <c r="K61" i="45"/>
  <c r="I25" i="46"/>
  <c r="M25" i="46" s="1"/>
  <c r="M16" i="46"/>
  <c r="K26" i="46"/>
  <c r="K60" i="45"/>
  <c r="I20" i="46"/>
  <c r="M20" i="46" s="1"/>
  <c r="O57" i="46"/>
  <c r="M31" i="46"/>
  <c r="J30" i="46"/>
  <c r="J50" i="46"/>
  <c r="K18" i="46"/>
  <c r="N31" i="45"/>
  <c r="O12" i="46"/>
  <c r="K12" i="46"/>
  <c r="O22" i="46"/>
  <c r="O36" i="46"/>
  <c r="O51" i="46"/>
  <c r="N49" i="45"/>
  <c r="J47" i="46"/>
  <c r="K40" i="46"/>
  <c r="J33" i="46"/>
  <c r="N26" i="46"/>
  <c r="G14" i="45"/>
  <c r="G18" i="45"/>
  <c r="G46" i="45"/>
  <c r="G12" i="45"/>
  <c r="D59" i="45"/>
  <c r="G17" i="45"/>
  <c r="G39" i="45"/>
  <c r="O5" i="45"/>
  <c r="E5" i="45"/>
  <c r="F31" i="46"/>
  <c r="F32" i="46"/>
  <c r="F51" i="46"/>
  <c r="F50" i="46"/>
  <c r="N59" i="46"/>
  <c r="F17" i="46"/>
  <c r="F38" i="46"/>
  <c r="F55" i="46"/>
  <c r="F60" i="46"/>
  <c r="F28" i="46"/>
  <c r="F49" i="46"/>
  <c r="F35" i="46"/>
  <c r="F40" i="46"/>
  <c r="F44" i="46"/>
  <c r="F29" i="46"/>
  <c r="F33" i="46"/>
  <c r="F58" i="46"/>
  <c r="F61" i="46"/>
  <c r="F14" i="46"/>
  <c r="F46" i="46"/>
  <c r="F41" i="46"/>
  <c r="F7" i="46"/>
  <c r="N51" i="46"/>
  <c r="F34" i="45"/>
  <c r="F13" i="45"/>
  <c r="E6" i="45"/>
  <c r="N6" i="45"/>
  <c r="D6" i="45"/>
  <c r="C6" i="46"/>
  <c r="D6" i="46" s="1"/>
  <c r="O18" i="46"/>
  <c r="F57" i="45"/>
  <c r="E57" i="45"/>
  <c r="D57" i="45"/>
  <c r="D56" i="46"/>
  <c r="O56" i="46"/>
  <c r="E56" i="46"/>
  <c r="F15" i="45"/>
  <c r="D7" i="45"/>
  <c r="F60" i="45"/>
  <c r="D60" i="45"/>
  <c r="E60" i="45"/>
  <c r="F52" i="45"/>
  <c r="F26" i="45"/>
  <c r="D59" i="46"/>
  <c r="F58" i="45"/>
  <c r="E58" i="45"/>
  <c r="N58" i="45"/>
  <c r="D58" i="45"/>
  <c r="F11" i="45"/>
  <c r="F28" i="45"/>
  <c r="F17" i="45"/>
  <c r="F47" i="45"/>
  <c r="C49" i="46"/>
  <c r="O49" i="46" s="1"/>
  <c r="B42" i="45"/>
  <c r="D42" i="45" s="1"/>
  <c r="B39" i="45"/>
  <c r="E39" i="45" s="1"/>
  <c r="B20" i="45"/>
  <c r="B55" i="45"/>
  <c r="F55" i="45" s="1"/>
  <c r="C11" i="46"/>
  <c r="E11" i="46" s="1"/>
  <c r="C40" i="46"/>
  <c r="D40" i="46" s="1"/>
  <c r="C19" i="46"/>
  <c r="C28" i="46"/>
  <c r="B38" i="45"/>
  <c r="F38" i="45" s="1"/>
  <c r="B45" i="45"/>
  <c r="F45" i="45" s="1"/>
  <c r="B36" i="45"/>
  <c r="F36" i="45" s="1"/>
  <c r="B27" i="45"/>
  <c r="D27" i="45" s="1"/>
  <c r="N53" i="45"/>
  <c r="B56" i="45"/>
  <c r="F56" i="45" s="1"/>
  <c r="N59" i="45"/>
  <c r="E22" i="46"/>
  <c r="C52" i="46"/>
  <c r="E52" i="46" s="1"/>
  <c r="C37" i="46"/>
  <c r="D37" i="46" s="1"/>
  <c r="C34" i="46"/>
  <c r="C53" i="46"/>
  <c r="D53" i="46" s="1"/>
  <c r="C7" i="46"/>
  <c r="G16" i="46" s="1"/>
  <c r="E12" i="46"/>
  <c r="B51" i="45"/>
  <c r="E51" i="45" s="1"/>
  <c r="B32" i="45"/>
  <c r="D32" i="45" s="1"/>
  <c r="B25" i="45"/>
  <c r="N25" i="45" s="1"/>
  <c r="E59" i="45"/>
  <c r="E36" i="46"/>
  <c r="C5" i="46"/>
  <c r="O5" i="46" s="1"/>
  <c r="C38" i="46"/>
  <c r="O38" i="46" s="1"/>
  <c r="O32" i="46"/>
  <c r="C55" i="46"/>
  <c r="D55" i="46" s="1"/>
  <c r="E43" i="46"/>
  <c r="D53" i="45"/>
  <c r="B18" i="45"/>
  <c r="D18" i="45" s="1"/>
  <c r="C20" i="46"/>
  <c r="E20" i="46" s="1"/>
  <c r="E15" i="45"/>
  <c r="B22" i="45"/>
  <c r="D22" i="45" s="1"/>
  <c r="B14" i="45"/>
  <c r="C42" i="46"/>
  <c r="D42" i="46" s="1"/>
  <c r="K33" i="46"/>
  <c r="F43" i="46"/>
  <c r="N14" i="46"/>
  <c r="N12" i="46"/>
  <c r="J16" i="46"/>
  <c r="K15" i="46"/>
  <c r="J26" i="46"/>
  <c r="N27" i="46"/>
  <c r="N38" i="46"/>
  <c r="D36" i="46"/>
  <c r="J32" i="46"/>
  <c r="K47" i="46"/>
  <c r="N20" i="46"/>
  <c r="F19" i="46"/>
  <c r="N37" i="46"/>
  <c r="N19" i="46"/>
  <c r="E18" i="46"/>
  <c r="E32" i="46"/>
  <c r="J29" i="46"/>
  <c r="E51" i="46"/>
  <c r="E19" i="45"/>
  <c r="F19" i="45"/>
  <c r="N24" i="46"/>
  <c r="K37" i="46"/>
  <c r="D18" i="46"/>
  <c r="D30" i="46"/>
  <c r="N41" i="46"/>
  <c r="E21" i="46"/>
  <c r="N36" i="46"/>
  <c r="D12" i="46"/>
  <c r="D22" i="46"/>
  <c r="N18" i="46"/>
  <c r="N21" i="46"/>
  <c r="F22" i="46"/>
  <c r="N35" i="46"/>
  <c r="K30" i="46"/>
  <c r="D43" i="46"/>
  <c r="N39" i="46"/>
  <c r="N22" i="46"/>
  <c r="F24" i="46"/>
  <c r="F12" i="46"/>
  <c r="F13" i="46"/>
  <c r="J15" i="46"/>
  <c r="D23" i="46"/>
  <c r="J35" i="46"/>
  <c r="D39" i="46"/>
  <c r="J41" i="46"/>
  <c r="F48" i="46"/>
  <c r="N45" i="46"/>
  <c r="N43" i="46"/>
  <c r="N48" i="46"/>
  <c r="N52" i="46"/>
  <c r="F42" i="46"/>
  <c r="N13" i="46"/>
  <c r="N16" i="46"/>
  <c r="N23" i="46"/>
  <c r="N25" i="46"/>
  <c r="D32" i="46"/>
  <c r="J48" i="46"/>
  <c r="F52" i="46"/>
  <c r="N29" i="46"/>
  <c r="D50" i="46"/>
  <c r="N15" i="46"/>
  <c r="F26" i="46"/>
  <c r="D14" i="46"/>
  <c r="N11" i="46"/>
  <c r="K51" i="46"/>
  <c r="E41" i="46"/>
  <c r="D37" i="45"/>
  <c r="J37" i="46"/>
  <c r="M26" i="46"/>
  <c r="M32" i="46"/>
  <c r="M45" i="46"/>
  <c r="M41" i="46"/>
  <c r="M12" i="46"/>
  <c r="M37" i="46"/>
  <c r="M47" i="46"/>
  <c r="M18" i="46"/>
  <c r="M30" i="46"/>
  <c r="D27" i="46"/>
  <c r="E27" i="46"/>
  <c r="D41" i="46"/>
  <c r="O41" i="46"/>
  <c r="E48" i="45"/>
  <c r="E44" i="45"/>
  <c r="E35" i="45"/>
  <c r="E24" i="45"/>
  <c r="K14" i="45"/>
  <c r="K40" i="45"/>
  <c r="K41" i="45"/>
  <c r="K30" i="45"/>
  <c r="K21" i="45"/>
  <c r="K15" i="45"/>
  <c r="D49" i="45"/>
  <c r="D31" i="45"/>
  <c r="J17" i="45"/>
  <c r="K48" i="45"/>
  <c r="K44" i="45"/>
  <c r="K35" i="45"/>
  <c r="K24" i="45"/>
  <c r="K12" i="45"/>
  <c r="D29" i="45"/>
  <c r="D17" i="45"/>
  <c r="K11" i="45"/>
  <c r="K49" i="45"/>
  <c r="K31" i="45"/>
  <c r="K22" i="45"/>
  <c r="D19" i="45"/>
  <c r="D11" i="45"/>
  <c r="J39" i="45"/>
  <c r="J29" i="45"/>
  <c r="E46" i="45"/>
  <c r="J38" i="45"/>
  <c r="J45" i="45"/>
  <c r="J36" i="45"/>
  <c r="J27" i="45"/>
  <c r="J19" i="45"/>
  <c r="E52" i="45"/>
  <c r="E47" i="45"/>
  <c r="E34" i="45"/>
  <c r="E26" i="45"/>
  <c r="J51" i="45"/>
  <c r="J46" i="45"/>
  <c r="J32" i="45"/>
  <c r="J25" i="45"/>
  <c r="J28" i="45"/>
  <c r="J52" i="45"/>
  <c r="J47" i="45"/>
  <c r="J34" i="45"/>
  <c r="J26" i="45"/>
  <c r="J18" i="45"/>
  <c r="D15" i="45"/>
  <c r="J13" i="45"/>
  <c r="K50" i="45"/>
  <c r="K43" i="45"/>
  <c r="K33" i="45"/>
  <c r="K23" i="45"/>
  <c r="K16" i="45"/>
  <c r="D46" i="45"/>
  <c r="D28" i="45"/>
  <c r="E49" i="45"/>
  <c r="E37" i="45"/>
  <c r="E31" i="45"/>
  <c r="J50" i="45"/>
  <c r="J43" i="45"/>
  <c r="J33" i="45"/>
  <c r="J23" i="45"/>
  <c r="J16" i="45"/>
  <c r="K53" i="45"/>
  <c r="K39" i="45"/>
  <c r="K29" i="45"/>
  <c r="K17" i="45"/>
  <c r="D52" i="45"/>
  <c r="D47" i="45"/>
  <c r="D34" i="45"/>
  <c r="D26" i="45"/>
  <c r="E53" i="45"/>
  <c r="E29" i="45"/>
  <c r="E17" i="45"/>
  <c r="J40" i="45"/>
  <c r="J41" i="45"/>
  <c r="J30" i="45"/>
  <c r="J21" i="45"/>
  <c r="J15" i="45"/>
  <c r="K38" i="45"/>
  <c r="K45" i="45"/>
  <c r="K36" i="45"/>
  <c r="K27" i="45"/>
  <c r="K19" i="45"/>
  <c r="K13" i="45"/>
  <c r="E13" i="45"/>
  <c r="J48" i="45"/>
  <c r="J44" i="45"/>
  <c r="J35" i="45"/>
  <c r="J24" i="45"/>
  <c r="J12" i="45"/>
  <c r="K51" i="45"/>
  <c r="K46" i="45"/>
  <c r="K32" i="45"/>
  <c r="K25" i="45"/>
  <c r="K28" i="45"/>
  <c r="O39" i="45"/>
  <c r="E28" i="45"/>
  <c r="G15" i="45"/>
  <c r="J49" i="45"/>
  <c r="J31" i="45"/>
  <c r="J22" i="45"/>
  <c r="J14" i="45"/>
  <c r="K52" i="45"/>
  <c r="K47" i="45"/>
  <c r="K34" i="45"/>
  <c r="K26" i="45"/>
  <c r="K18" i="45"/>
  <c r="D48" i="45"/>
  <c r="D44" i="45"/>
  <c r="D35" i="45"/>
  <c r="D24" i="45"/>
  <c r="J53" i="45"/>
  <c r="O44" i="45"/>
  <c r="D13" i="45"/>
  <c r="J11" i="45"/>
  <c r="O24" i="45"/>
  <c r="L27" i="46"/>
  <c r="N7" i="46"/>
  <c r="L61" i="46"/>
  <c r="L52" i="46"/>
  <c r="L50" i="46"/>
  <c r="L39" i="46"/>
  <c r="L28" i="46"/>
  <c r="L55" i="46"/>
  <c r="L17" i="46"/>
  <c r="N17" i="46"/>
  <c r="L22" i="46"/>
  <c r="M24" i="46"/>
  <c r="K24" i="46"/>
  <c r="O39" i="46"/>
  <c r="K39" i="46"/>
  <c r="E45" i="46"/>
  <c r="F5" i="46"/>
  <c r="K13" i="46"/>
  <c r="J13" i="46"/>
  <c r="J17" i="46"/>
  <c r="L16" i="46"/>
  <c r="J22" i="46"/>
  <c r="M22" i="46"/>
  <c r="J24" i="46"/>
  <c r="L40" i="46"/>
  <c r="J42" i="46"/>
  <c r="L29" i="46"/>
  <c r="L30" i="46"/>
  <c r="M34" i="46"/>
  <c r="K34" i="46"/>
  <c r="N46" i="46"/>
  <c r="J39" i="46"/>
  <c r="D45" i="46"/>
  <c r="L60" i="46"/>
  <c r="F6" i="46"/>
  <c r="J6" i="46"/>
  <c r="J7" i="46"/>
  <c r="L11" i="46"/>
  <c r="M13" i="46"/>
  <c r="K17" i="46"/>
  <c r="K22" i="46"/>
  <c r="K42" i="46"/>
  <c r="J38" i="46"/>
  <c r="J34" i="46"/>
  <c r="M39" i="46"/>
  <c r="L37" i="46"/>
  <c r="L41" i="46"/>
  <c r="M6" i="46"/>
  <c r="N6" i="46"/>
  <c r="K7" i="46"/>
  <c r="M8" i="46" a="1"/>
  <c r="O8" i="46"/>
  <c r="J8" i="46"/>
  <c r="H9" i="46"/>
  <c r="M17" i="46"/>
  <c r="L20" i="46"/>
  <c r="M42" i="46"/>
  <c r="O30" i="46"/>
  <c r="E30" i="46"/>
  <c r="L34" i="46"/>
  <c r="N53" i="46"/>
  <c r="K53" i="46"/>
  <c r="J53" i="46"/>
  <c r="D61" i="46"/>
  <c r="E16" i="46"/>
  <c r="N49" i="46"/>
  <c r="L49" i="46"/>
  <c r="J55" i="46"/>
  <c r="M55" i="46"/>
  <c r="D21" i="46"/>
  <c r="O33" i="46"/>
  <c r="E33" i="46"/>
  <c r="N33" i="46"/>
  <c r="L36" i="46"/>
  <c r="L44" i="46"/>
  <c r="N44" i="46"/>
  <c r="K49" i="46"/>
  <c r="J49" i="46"/>
  <c r="L53" i="46"/>
  <c r="K55" i="46"/>
  <c r="L42" i="46"/>
  <c r="L25" i="46"/>
  <c r="N42" i="46"/>
  <c r="L33" i="46"/>
  <c r="O50" i="46"/>
  <c r="K50" i="46"/>
  <c r="L45" i="46"/>
  <c r="G8" i="46" a="1"/>
  <c r="E8" i="46"/>
  <c r="L8" i="46" a="1"/>
  <c r="L14" i="46"/>
  <c r="N28" i="46"/>
  <c r="L15" i="46"/>
  <c r="D16" i="46"/>
  <c r="N31" i="46"/>
  <c r="L31" i="46"/>
  <c r="N34" i="46"/>
  <c r="F34" i="46"/>
  <c r="L19" i="46"/>
  <c r="E25" i="46"/>
  <c r="N40" i="46"/>
  <c r="J40" i="46"/>
  <c r="D33" i="46"/>
  <c r="L43" i="46"/>
  <c r="K44" i="46"/>
  <c r="M49" i="46"/>
  <c r="M50" i="46"/>
  <c r="L56" i="46"/>
  <c r="L13" i="46"/>
  <c r="K38" i="46"/>
  <c r="L38" i="46"/>
  <c r="L46" i="46"/>
  <c r="L21" i="46"/>
  <c r="L23" i="46"/>
  <c r="D8" i="46"/>
  <c r="O14" i="46"/>
  <c r="K14" i="46"/>
  <c r="L12" i="46"/>
  <c r="G5" i="46" a="1"/>
  <c r="J5" i="46"/>
  <c r="J14" i="46"/>
  <c r="F15" i="46"/>
  <c r="J18" i="46"/>
  <c r="O16" i="46"/>
  <c r="K16" i="46"/>
  <c r="L24" i="46"/>
  <c r="D25" i="46"/>
  <c r="M35" i="46"/>
  <c r="K35" i="46"/>
  <c r="M29" i="46"/>
  <c r="K29" i="46"/>
  <c r="K43" i="46"/>
  <c r="M43" i="46"/>
  <c r="J43" i="46"/>
  <c r="J44" i="46"/>
  <c r="N32" i="46"/>
  <c r="K32" i="46"/>
  <c r="L32" i="46"/>
  <c r="F47" i="46"/>
  <c r="N47" i="46"/>
  <c r="L57" i="46"/>
  <c r="M60" i="46"/>
  <c r="L35" i="46"/>
  <c r="M33" i="46"/>
  <c r="F36" i="46"/>
  <c r="F37" i="46"/>
  <c r="J51" i="46"/>
  <c r="M48" i="46"/>
  <c r="F45" i="46"/>
  <c r="F56" i="46"/>
  <c r="E58" i="46"/>
  <c r="N58" i="46"/>
  <c r="M59" i="46"/>
  <c r="D60" i="46"/>
  <c r="J61" i="46"/>
  <c r="N30" i="46"/>
  <c r="E39" i="46"/>
  <c r="L51" i="46"/>
  <c r="K48" i="46"/>
  <c r="E50" i="46"/>
  <c r="O45" i="46"/>
  <c r="K59" i="46"/>
  <c r="F18" i="46"/>
  <c r="E23" i="46"/>
  <c r="L26" i="46"/>
  <c r="M40" i="46"/>
  <c r="J36" i="46"/>
  <c r="M46" i="46"/>
  <c r="F39" i="46"/>
  <c r="K41" i="46"/>
  <c r="D51" i="46"/>
  <c r="M51" i="46"/>
  <c r="L48" i="46"/>
  <c r="J45" i="46"/>
  <c r="F53" i="46"/>
  <c r="K56" i="46"/>
  <c r="D57" i="46"/>
  <c r="F59" i="46"/>
  <c r="L59" i="46"/>
  <c r="O60" i="46"/>
  <c r="M61" i="46"/>
  <c r="L47" i="46"/>
  <c r="M53" i="46"/>
  <c r="K57" i="46"/>
  <c r="N60" i="46"/>
  <c r="N5" i="46"/>
  <c r="L5" i="46" a="1"/>
  <c r="B9" i="46"/>
  <c r="F8" i="46" s="1" a="1"/>
  <c r="F11" i="46"/>
  <c r="J12" i="46"/>
  <c r="M15" i="46"/>
  <c r="L18" i="46"/>
  <c r="K31" i="46"/>
  <c r="M38" i="46"/>
  <c r="K36" i="46"/>
  <c r="J46" i="46"/>
  <c r="N50" i="46"/>
  <c r="K45" i="46"/>
  <c r="J56" i="46"/>
  <c r="E57" i="46"/>
  <c r="N57" i="46"/>
  <c r="L58" i="46"/>
  <c r="E59" i="46"/>
  <c r="O59" i="46"/>
  <c r="J60" i="46"/>
  <c r="E61" i="46"/>
  <c r="F53" i="45"/>
  <c r="O32" i="45"/>
  <c r="O60" i="45"/>
  <c r="O35" i="45"/>
  <c r="O48" i="45"/>
  <c r="O26" i="45"/>
  <c r="O25" i="45"/>
  <c r="O34" i="45"/>
  <c r="O52" i="45"/>
  <c r="O47" i="45"/>
  <c r="O11" i="45"/>
  <c r="N35" i="45"/>
  <c r="N48" i="45"/>
  <c r="G34" i="45"/>
  <c r="G11" i="45"/>
  <c r="G52" i="45"/>
  <c r="O61" i="45"/>
  <c r="G9" i="45"/>
  <c r="O12" i="45"/>
  <c r="O18" i="45"/>
  <c r="O20" i="45"/>
  <c r="O17" i="45"/>
  <c r="O51" i="45"/>
  <c r="O53" i="45"/>
  <c r="O29" i="45"/>
  <c r="O46" i="45"/>
  <c r="O42" i="45"/>
  <c r="D5" i="45"/>
  <c r="N47" i="45"/>
  <c r="N11" i="45"/>
  <c r="N29" i="45"/>
  <c r="N26" i="45"/>
  <c r="N34" i="45"/>
  <c r="N28" i="45"/>
  <c r="N19" i="45"/>
  <c r="N52" i="45"/>
  <c r="G7" i="45"/>
  <c r="G6" i="45"/>
  <c r="G5" i="45"/>
  <c r="L32" i="45"/>
  <c r="G55" i="45"/>
  <c r="L12" i="45"/>
  <c r="L44" i="45"/>
  <c r="M50" i="45"/>
  <c r="L40" i="45"/>
  <c r="M59" i="45"/>
  <c r="M47" i="45"/>
  <c r="M34" i="45"/>
  <c r="M26" i="45"/>
  <c r="M60" i="45"/>
  <c r="I9" i="45"/>
  <c r="O9" i="45" s="1"/>
  <c r="M42" i="45"/>
  <c r="M39" i="45"/>
  <c r="M29" i="45"/>
  <c r="M44" i="45"/>
  <c r="M35" i="45"/>
  <c r="M24" i="45"/>
  <c r="M12" i="45"/>
  <c r="L21" i="45"/>
  <c r="M32" i="45"/>
  <c r="L49" i="45"/>
  <c r="F6" i="45"/>
  <c r="F5" i="45"/>
  <c r="M15" i="45"/>
  <c r="M16" i="45"/>
  <c r="O16" i="45"/>
  <c r="M28" i="45"/>
  <c r="M23" i="45"/>
  <c r="N46" i="45"/>
  <c r="L46" i="45"/>
  <c r="M40" i="45"/>
  <c r="G51" i="45"/>
  <c r="L56" i="45"/>
  <c r="G59" i="45"/>
  <c r="L50" i="45"/>
  <c r="O38" i="45"/>
  <c r="M38" i="45"/>
  <c r="M57" i="45"/>
  <c r="M8" i="45" a="1"/>
  <c r="F7" i="45"/>
  <c r="L16" i="45"/>
  <c r="M19" i="45"/>
  <c r="M21" i="45"/>
  <c r="G31" i="45"/>
  <c r="G47" i="45"/>
  <c r="G42" i="45"/>
  <c r="L48" i="45"/>
  <c r="L51" i="45"/>
  <c r="G53" i="45"/>
  <c r="G49" i="45"/>
  <c r="O45" i="45"/>
  <c r="M45" i="45"/>
  <c r="L55" i="45"/>
  <c r="N60" i="45"/>
  <c r="L60" i="45"/>
  <c r="O7" i="45"/>
  <c r="G8" i="45"/>
  <c r="O15" i="45"/>
  <c r="M18" i="45"/>
  <c r="L19" i="45"/>
  <c r="M20" i="45"/>
  <c r="L24" i="45"/>
  <c r="O27" i="45"/>
  <c r="M27" i="45"/>
  <c r="L30" i="45"/>
  <c r="L28" i="45"/>
  <c r="N17" i="45"/>
  <c r="L17" i="45"/>
  <c r="O19" i="45"/>
  <c r="L25" i="45"/>
  <c r="F29" i="45"/>
  <c r="M33" i="45"/>
  <c r="L13" i="45"/>
  <c r="M13" i="45"/>
  <c r="G61" i="45"/>
  <c r="G38" i="45"/>
  <c r="G45" i="45"/>
  <c r="G36" i="45"/>
  <c r="G27" i="45"/>
  <c r="G56" i="45"/>
  <c r="G48" i="45"/>
  <c r="G44" i="45"/>
  <c r="G35" i="45"/>
  <c r="G50" i="45"/>
  <c r="G43" i="45"/>
  <c r="G33" i="45"/>
  <c r="G23" i="45"/>
  <c r="G16" i="45"/>
  <c r="N13" i="45"/>
  <c r="M11" i="45"/>
  <c r="O14" i="45"/>
  <c r="M14" i="45"/>
  <c r="G22" i="45"/>
  <c r="G26" i="45"/>
  <c r="M25" i="45"/>
  <c r="G29" i="45"/>
  <c r="M30" i="45"/>
  <c r="G37" i="45"/>
  <c r="L41" i="45"/>
  <c r="M58" i="45"/>
  <c r="L58" i="45"/>
  <c r="L43" i="45"/>
  <c r="L33" i="45"/>
  <c r="L23" i="45"/>
  <c r="L59" i="45"/>
  <c r="N7" i="45"/>
  <c r="L45" i="45"/>
  <c r="L36" i="45"/>
  <c r="L27" i="45"/>
  <c r="L31" i="45"/>
  <c r="L22" i="45"/>
  <c r="L14" i="45"/>
  <c r="M5" i="45" a="1"/>
  <c r="L8" i="45" a="1"/>
  <c r="O13" i="45"/>
  <c r="L11" i="45"/>
  <c r="L15" i="45"/>
  <c r="N15" i="45"/>
  <c r="O28" i="45"/>
  <c r="G28" i="45"/>
  <c r="G20" i="45"/>
  <c r="G24" i="45"/>
  <c r="L35" i="45"/>
  <c r="O36" i="45"/>
  <c r="M36" i="45"/>
  <c r="M43" i="45"/>
  <c r="M52" i="45"/>
  <c r="O23" i="45"/>
  <c r="O33" i="45"/>
  <c r="O43" i="45"/>
  <c r="M48" i="45"/>
  <c r="O50" i="45"/>
  <c r="M56" i="45"/>
  <c r="N57" i="45"/>
  <c r="G58" i="45"/>
  <c r="O58" i="45"/>
  <c r="M22" i="45"/>
  <c r="F24" i="45"/>
  <c r="G21" i="45"/>
  <c r="O21" i="45"/>
  <c r="L29" i="45"/>
  <c r="M31" i="45"/>
  <c r="F35" i="45"/>
  <c r="G30" i="45"/>
  <c r="O30" i="45"/>
  <c r="L39" i="45"/>
  <c r="M37" i="45"/>
  <c r="F44" i="45"/>
  <c r="G41" i="45"/>
  <c r="O41" i="45"/>
  <c r="M49" i="45"/>
  <c r="F48" i="45"/>
  <c r="G40" i="45"/>
  <c r="O40" i="45"/>
  <c r="L53" i="45"/>
  <c r="M55" i="45"/>
  <c r="G57" i="45"/>
  <c r="O57" i="45"/>
  <c r="F31" i="45"/>
  <c r="F37" i="45"/>
  <c r="F49" i="45"/>
  <c r="L38" i="45"/>
  <c r="M53" i="45"/>
  <c r="L61" i="45"/>
  <c r="O22" i="45"/>
  <c r="O31" i="45"/>
  <c r="O37" i="45"/>
  <c r="O49" i="45"/>
  <c r="O55" i="45"/>
  <c r="M61" i="45"/>
  <c r="L18" i="45"/>
  <c r="L26" i="45"/>
  <c r="L34" i="45"/>
  <c r="L47" i="45"/>
  <c r="M46" i="45"/>
  <c r="L52" i="45"/>
  <c r="M51" i="45"/>
  <c r="F46" i="45"/>
  <c r="G25" i="45"/>
  <c r="G32" i="45"/>
  <c r="F59" i="45"/>
  <c r="G60" i="45"/>
  <c r="B18" i="41"/>
  <c r="H18" i="41"/>
  <c r="B17" i="41"/>
  <c r="H17" i="41"/>
  <c r="K9" i="51" l="1"/>
  <c r="P56" i="46"/>
  <c r="F9" i="52"/>
  <c r="D9" i="52"/>
  <c r="E9" i="52" s="1"/>
  <c r="E61" i="45"/>
  <c r="F61" i="45"/>
  <c r="L9" i="52"/>
  <c r="E9" i="51"/>
  <c r="O9" i="51"/>
  <c r="P9" i="51" s="1"/>
  <c r="D9" i="51"/>
  <c r="G9" i="51"/>
  <c r="N9" i="52"/>
  <c r="P9" i="52" s="1"/>
  <c r="P59" i="45"/>
  <c r="E44" i="46"/>
  <c r="O44" i="46"/>
  <c r="P44" i="46" s="1"/>
  <c r="F20" i="45"/>
  <c r="E20" i="45"/>
  <c r="O13" i="46"/>
  <c r="P13" i="46" s="1"/>
  <c r="E13" i="46"/>
  <c r="N14" i="45"/>
  <c r="P14" i="45" s="1"/>
  <c r="E14" i="45"/>
  <c r="F33" i="45"/>
  <c r="N33" i="45"/>
  <c r="P33" i="45" s="1"/>
  <c r="N23" i="45"/>
  <c r="P23" i="45" s="1"/>
  <c r="E23" i="45"/>
  <c r="D23" i="45"/>
  <c r="E33" i="45"/>
  <c r="K23" i="46"/>
  <c r="J23" i="46"/>
  <c r="P59" i="46"/>
  <c r="G56" i="46"/>
  <c r="G27" i="46"/>
  <c r="G39" i="46"/>
  <c r="G36" i="46"/>
  <c r="G57" i="46"/>
  <c r="G44" i="46"/>
  <c r="G22" i="46"/>
  <c r="P8" i="46"/>
  <c r="O58" i="46"/>
  <c r="P58" i="46" s="1"/>
  <c r="K8" i="45"/>
  <c r="M52" i="46"/>
  <c r="J52" i="46"/>
  <c r="H9" i="45"/>
  <c r="L9" i="45" s="1"/>
  <c r="L6" i="45"/>
  <c r="L7" i="45"/>
  <c r="N5" i="45"/>
  <c r="P5" i="45" s="1"/>
  <c r="J5" i="45"/>
  <c r="L5" i="45"/>
  <c r="L42" i="45"/>
  <c r="F12" i="45"/>
  <c r="D12" i="45"/>
  <c r="N50" i="45"/>
  <c r="P50" i="45" s="1"/>
  <c r="O23" i="46"/>
  <c r="P23" i="46" s="1"/>
  <c r="J42" i="45"/>
  <c r="P57" i="46"/>
  <c r="N12" i="45"/>
  <c r="P12" i="45" s="1"/>
  <c r="P61" i="45"/>
  <c r="K58" i="46"/>
  <c r="M58" i="46"/>
  <c r="K55" i="45"/>
  <c r="K28" i="46"/>
  <c r="J28" i="46"/>
  <c r="P61" i="46"/>
  <c r="D50" i="45"/>
  <c r="G48" i="46"/>
  <c r="P6" i="45"/>
  <c r="P57" i="45"/>
  <c r="N16" i="45"/>
  <c r="P16" i="45" s="1"/>
  <c r="E16" i="45"/>
  <c r="N40" i="45"/>
  <c r="P40" i="45" s="1"/>
  <c r="D40" i="45"/>
  <c r="D61" i="45"/>
  <c r="J19" i="46"/>
  <c r="M19" i="46"/>
  <c r="O19" i="46"/>
  <c r="P19" i="46" s="1"/>
  <c r="F40" i="45"/>
  <c r="O47" i="46"/>
  <c r="P47" i="46" s="1"/>
  <c r="D15" i="46"/>
  <c r="D47" i="46"/>
  <c r="E15" i="46"/>
  <c r="F16" i="45"/>
  <c r="O35" i="46"/>
  <c r="P35" i="46" s="1"/>
  <c r="E21" i="45"/>
  <c r="E30" i="45"/>
  <c r="N21" i="45"/>
  <c r="P21" i="45" s="1"/>
  <c r="N30" i="45"/>
  <c r="P30" i="45" s="1"/>
  <c r="E35" i="46"/>
  <c r="E17" i="46"/>
  <c r="F30" i="45"/>
  <c r="F50" i="45"/>
  <c r="O29" i="46"/>
  <c r="P29" i="46" s="1"/>
  <c r="O24" i="46"/>
  <c r="P24" i="46" s="1"/>
  <c r="D43" i="45"/>
  <c r="D48" i="46"/>
  <c r="F43" i="45"/>
  <c r="D24" i="46"/>
  <c r="D29" i="46"/>
  <c r="D46" i="46"/>
  <c r="O46" i="46"/>
  <c r="P46" i="46" s="1"/>
  <c r="N43" i="45"/>
  <c r="P43" i="45" s="1"/>
  <c r="E48" i="46"/>
  <c r="O48" i="46"/>
  <c r="P48" i="46" s="1"/>
  <c r="D13" i="46"/>
  <c r="F41" i="45"/>
  <c r="D31" i="46"/>
  <c r="O26" i="46"/>
  <c r="P26" i="46" s="1"/>
  <c r="O17" i="46"/>
  <c r="P17" i="46" s="1"/>
  <c r="E26" i="46"/>
  <c r="D21" i="45"/>
  <c r="E41" i="45"/>
  <c r="D41" i="45"/>
  <c r="E31" i="46"/>
  <c r="O55" i="46"/>
  <c r="P55" i="46" s="1"/>
  <c r="G58" i="46"/>
  <c r="G13" i="46"/>
  <c r="D7" i="46"/>
  <c r="G12" i="46"/>
  <c r="G43" i="46"/>
  <c r="D49" i="46"/>
  <c r="G29" i="46"/>
  <c r="G53" i="46"/>
  <c r="G61" i="46"/>
  <c r="G28" i="46"/>
  <c r="G15" i="46"/>
  <c r="E7" i="46"/>
  <c r="G34" i="46"/>
  <c r="O6" i="46"/>
  <c r="P6" i="46" s="1"/>
  <c r="E6" i="46"/>
  <c r="O28" i="46"/>
  <c r="P28" i="46" s="1"/>
  <c r="N39" i="45"/>
  <c r="P39" i="45" s="1"/>
  <c r="F39" i="45"/>
  <c r="G59" i="46"/>
  <c r="D20" i="46"/>
  <c r="D5" i="46"/>
  <c r="E5" i="46"/>
  <c r="N42" i="45"/>
  <c r="P42" i="45" s="1"/>
  <c r="F42" i="45"/>
  <c r="N37" i="45"/>
  <c r="P37" i="45" s="1"/>
  <c r="P31" i="46"/>
  <c r="K9" i="46"/>
  <c r="P44" i="45"/>
  <c r="P5" i="46"/>
  <c r="J27" i="46"/>
  <c r="P31" i="45"/>
  <c r="K37" i="45"/>
  <c r="P49" i="45"/>
  <c r="L37" i="45"/>
  <c r="O27" i="46"/>
  <c r="P27" i="46" s="1"/>
  <c r="M27" i="46"/>
  <c r="D39" i="45"/>
  <c r="G19" i="46"/>
  <c r="P43" i="46"/>
  <c r="P12" i="46"/>
  <c r="E49" i="46"/>
  <c r="K11" i="46"/>
  <c r="M21" i="46"/>
  <c r="D28" i="46"/>
  <c r="F25" i="45"/>
  <c r="N27" i="45"/>
  <c r="P27" i="45" s="1"/>
  <c r="G20" i="46"/>
  <c r="E40" i="46"/>
  <c r="D25" i="45"/>
  <c r="E42" i="45"/>
  <c r="O40" i="46"/>
  <c r="P40" i="46" s="1"/>
  <c r="E28" i="46"/>
  <c r="E25" i="45"/>
  <c r="K25" i="46"/>
  <c r="O25" i="46"/>
  <c r="P25" i="46" s="1"/>
  <c r="J25" i="46"/>
  <c r="P16" i="46"/>
  <c r="P60" i="46"/>
  <c r="P22" i="46"/>
  <c r="P45" i="46"/>
  <c r="K20" i="45"/>
  <c r="J21" i="46"/>
  <c r="K9" i="45"/>
  <c r="P47" i="45"/>
  <c r="P49" i="46"/>
  <c r="P41" i="46"/>
  <c r="P51" i="46"/>
  <c r="K20" i="46"/>
  <c r="J11" i="46"/>
  <c r="L20" i="45"/>
  <c r="O21" i="46"/>
  <c r="P21" i="46" s="1"/>
  <c r="J20" i="46"/>
  <c r="O20" i="46"/>
  <c r="P20" i="46" s="1"/>
  <c r="P24" i="45"/>
  <c r="P36" i="46"/>
  <c r="P18" i="46"/>
  <c r="P53" i="45"/>
  <c r="P38" i="46"/>
  <c r="O53" i="46"/>
  <c r="P53" i="46" s="1"/>
  <c r="P60" i="45"/>
  <c r="P7" i="45"/>
  <c r="P58" i="45"/>
  <c r="P35" i="45"/>
  <c r="P14" i="46"/>
  <c r="P39" i="46"/>
  <c r="O42" i="46"/>
  <c r="P42" i="46" s="1"/>
  <c r="G31" i="46"/>
  <c r="D11" i="46"/>
  <c r="D34" i="46"/>
  <c r="E34" i="46"/>
  <c r="O11" i="46"/>
  <c r="P11" i="46" s="1"/>
  <c r="O34" i="46"/>
  <c r="P34" i="46" s="1"/>
  <c r="E42" i="46"/>
  <c r="E53" i="46"/>
  <c r="E18" i="45"/>
  <c r="D19" i="46"/>
  <c r="O52" i="46"/>
  <c r="P52" i="46" s="1"/>
  <c r="N32" i="45"/>
  <c r="P32" i="45" s="1"/>
  <c r="D38" i="46"/>
  <c r="E32" i="45"/>
  <c r="D36" i="45"/>
  <c r="D20" i="45"/>
  <c r="F32" i="45"/>
  <c r="D52" i="46"/>
  <c r="D38" i="45"/>
  <c r="N20" i="45"/>
  <c r="P20" i="45" s="1"/>
  <c r="D14" i="45"/>
  <c r="N38" i="45"/>
  <c r="P38" i="45" s="1"/>
  <c r="N36" i="45"/>
  <c r="P36" i="45" s="1"/>
  <c r="E36" i="45"/>
  <c r="F14" i="45"/>
  <c r="E38" i="45"/>
  <c r="E38" i="46"/>
  <c r="N51" i="45"/>
  <c r="P51" i="45" s="1"/>
  <c r="N45" i="45"/>
  <c r="P45" i="45" s="1"/>
  <c r="G14" i="46"/>
  <c r="G17" i="46"/>
  <c r="G41" i="46"/>
  <c r="G24" i="46"/>
  <c r="G51" i="46"/>
  <c r="G45" i="46"/>
  <c r="E27" i="45"/>
  <c r="E55" i="46"/>
  <c r="G55" i="46"/>
  <c r="N22" i="45"/>
  <c r="P22" i="45" s="1"/>
  <c r="F22" i="45"/>
  <c r="F27" i="45"/>
  <c r="N8" i="45"/>
  <c r="P8" i="45" s="1"/>
  <c r="E8" i="45"/>
  <c r="D8" i="45"/>
  <c r="G26" i="46"/>
  <c r="D55" i="45"/>
  <c r="E55" i="45"/>
  <c r="N55" i="45"/>
  <c r="P55" i="45" s="1"/>
  <c r="P32" i="46"/>
  <c r="G37" i="46"/>
  <c r="E45" i="45"/>
  <c r="F51" i="45"/>
  <c r="G38" i="46"/>
  <c r="G60" i="46"/>
  <c r="G21" i="46"/>
  <c r="G11" i="46"/>
  <c r="G49" i="46"/>
  <c r="G32" i="46"/>
  <c r="G33" i="46"/>
  <c r="G52" i="46"/>
  <c r="E22" i="45"/>
  <c r="E37" i="46"/>
  <c r="B9" i="45"/>
  <c r="D51" i="45"/>
  <c r="F18" i="45"/>
  <c r="N18" i="45"/>
  <c r="P18" i="45" s="1"/>
  <c r="C9" i="46"/>
  <c r="O9" i="46" s="1"/>
  <c r="G35" i="46"/>
  <c r="G23" i="46"/>
  <c r="G47" i="46"/>
  <c r="O7" i="46"/>
  <c r="P7" i="46" s="1"/>
  <c r="E56" i="45"/>
  <c r="N56" i="45"/>
  <c r="P56" i="45" s="1"/>
  <c r="D56" i="45"/>
  <c r="G46" i="46"/>
  <c r="O37" i="46"/>
  <c r="P37" i="46" s="1"/>
  <c r="G25" i="46"/>
  <c r="G50" i="46"/>
  <c r="D45" i="45"/>
  <c r="E19" i="46"/>
  <c r="G42" i="46"/>
  <c r="G40" i="46"/>
  <c r="F8" i="45"/>
  <c r="G30" i="46"/>
  <c r="G18" i="46"/>
  <c r="P15" i="46"/>
  <c r="P34" i="45"/>
  <c r="P48" i="45"/>
  <c r="P25" i="45"/>
  <c r="P50" i="46"/>
  <c r="P29" i="45"/>
  <c r="P41" i="45"/>
  <c r="P52" i="45"/>
  <c r="P26" i="45"/>
  <c r="P46" i="45"/>
  <c r="P28" i="45"/>
  <c r="P11" i="45"/>
  <c r="P15" i="45"/>
  <c r="P19" i="45"/>
  <c r="P17" i="45"/>
  <c r="F9" i="46"/>
  <c r="F8" i="46"/>
  <c r="G7" i="46"/>
  <c r="G6" i="46"/>
  <c r="G5" i="46"/>
  <c r="G8" i="46"/>
  <c r="P33" i="46"/>
  <c r="P30" i="46"/>
  <c r="M9" i="46"/>
  <c r="M8" i="46"/>
  <c r="L5" i="46"/>
  <c r="L7" i="46"/>
  <c r="L6" i="46"/>
  <c r="N9" i="46"/>
  <c r="J9" i="46"/>
  <c r="L8" i="46"/>
  <c r="L9" i="46"/>
  <c r="P13" i="45"/>
  <c r="L8" i="45"/>
  <c r="M6" i="45"/>
  <c r="M5" i="45"/>
  <c r="M7" i="45"/>
  <c r="M9" i="45"/>
  <c r="M8" i="45"/>
  <c r="N18" i="41"/>
  <c r="N17" i="41"/>
  <c r="I18" i="41"/>
  <c r="J18" i="41" s="1"/>
  <c r="B18" i="32"/>
  <c r="I17" i="41"/>
  <c r="C18" i="41"/>
  <c r="C17" i="41"/>
  <c r="J9" i="45" l="1"/>
  <c r="G9" i="46"/>
  <c r="P9" i="46"/>
  <c r="D9" i="46"/>
  <c r="E9" i="46"/>
  <c r="D9" i="45"/>
  <c r="N9" i="45"/>
  <c r="P9" i="45" s="1"/>
  <c r="F9" i="45"/>
  <c r="E9" i="45"/>
  <c r="K18" i="41"/>
  <c r="O18" i="41"/>
  <c r="P18" i="41" s="1"/>
  <c r="J17" i="41"/>
  <c r="K17" i="41"/>
  <c r="O17" i="41"/>
  <c r="P17" i="41" s="1"/>
  <c r="E17" i="41"/>
  <c r="E18" i="41"/>
  <c r="D18" i="41"/>
  <c r="D17" i="41"/>
  <c r="B25" i="41"/>
  <c r="B11" i="32"/>
  <c r="B31" i="32"/>
  <c r="B39" i="26"/>
  <c r="B24" i="26"/>
  <c r="B12" i="26"/>
  <c r="B34" i="26"/>
  <c r="B22" i="26"/>
  <c r="B22" i="42"/>
  <c r="B20" i="26"/>
  <c r="B44" i="26"/>
  <c r="B40" i="26"/>
  <c r="B50" i="26"/>
  <c r="B25" i="26"/>
  <c r="B11" i="26"/>
  <c r="B41" i="26"/>
  <c r="B27" i="26"/>
  <c r="B23" i="26"/>
  <c r="B43" i="26"/>
  <c r="B21" i="26"/>
  <c r="B14" i="26"/>
  <c r="B57" i="42"/>
  <c r="B47" i="26"/>
  <c r="B49" i="26"/>
  <c r="B31" i="26"/>
  <c r="C24" i="26"/>
  <c r="B25" i="40"/>
  <c r="B12" i="40"/>
  <c r="B61" i="40"/>
  <c r="C31" i="32"/>
  <c r="H55" i="32"/>
  <c r="H24" i="32"/>
  <c r="H12" i="32"/>
  <c r="H20" i="32"/>
  <c r="H35" i="32"/>
  <c r="H38" i="32"/>
  <c r="H43" i="32"/>
  <c r="H61" i="32"/>
  <c r="H59" i="32"/>
  <c r="H21" i="41"/>
  <c r="H39" i="26"/>
  <c r="H24" i="26"/>
  <c r="H19" i="26"/>
  <c r="H20" i="26"/>
  <c r="H25" i="26"/>
  <c r="H11" i="26"/>
  <c r="H23" i="26"/>
  <c r="H42" i="26"/>
  <c r="H49" i="26"/>
  <c r="H31" i="26"/>
  <c r="H6" i="40"/>
  <c r="H55" i="40"/>
  <c r="I24" i="26"/>
  <c r="I12" i="32"/>
  <c r="I20" i="26"/>
  <c r="H47" i="40"/>
  <c r="H43" i="40"/>
  <c r="H39" i="40"/>
  <c r="I11" i="32"/>
  <c r="H36" i="40"/>
  <c r="H45" i="40"/>
  <c r="H42" i="40"/>
  <c r="I26" i="32"/>
  <c r="H61" i="40"/>
  <c r="H57" i="40"/>
  <c r="H59" i="40"/>
  <c r="H21" i="40"/>
  <c r="H60" i="40"/>
  <c r="H44" i="40"/>
  <c r="C31" i="40"/>
  <c r="C28" i="41"/>
  <c r="C22" i="40"/>
  <c r="C48" i="40"/>
  <c r="C25" i="40"/>
  <c r="C26" i="40"/>
  <c r="C32" i="41"/>
  <c r="C12" i="42"/>
  <c r="C16" i="41"/>
  <c r="C14" i="40"/>
  <c r="C15" i="40"/>
  <c r="C41" i="40"/>
  <c r="C17" i="40"/>
  <c r="C52" i="40"/>
  <c r="C21" i="41"/>
  <c r="I6" i="40"/>
  <c r="I7" i="42"/>
  <c r="I55" i="40"/>
  <c r="I30" i="42"/>
  <c r="I28" i="40"/>
  <c r="I13" i="40"/>
  <c r="I29" i="42"/>
  <c r="I34" i="40"/>
  <c r="I24" i="40"/>
  <c r="I25" i="42"/>
  <c r="I47" i="41"/>
  <c r="I43" i="42"/>
  <c r="I39" i="40"/>
  <c r="I50" i="42"/>
  <c r="I36" i="40"/>
  <c r="I45" i="42"/>
  <c r="I40" i="41"/>
  <c r="I20" i="42"/>
  <c r="I42" i="42"/>
  <c r="I23" i="41"/>
  <c r="I33" i="40"/>
  <c r="I19" i="40"/>
  <c r="I61" i="41"/>
  <c r="I57" i="42"/>
  <c r="I58" i="40"/>
  <c r="I59" i="41"/>
  <c r="I56" i="41"/>
  <c r="I46" i="40"/>
  <c r="I21" i="41"/>
  <c r="I44" i="41"/>
  <c r="I5" i="42"/>
  <c r="I37" i="40"/>
  <c r="I22" i="40"/>
  <c r="I26" i="41"/>
  <c r="I12" i="41"/>
  <c r="I27" i="42"/>
  <c r="I14" i="42"/>
  <c r="I41" i="42"/>
  <c r="I49" i="42"/>
  <c r="H29" i="26"/>
  <c r="H33" i="26"/>
  <c r="H22" i="26"/>
  <c r="H46" i="26"/>
  <c r="H30" i="26"/>
  <c r="H16" i="26"/>
  <c r="H15" i="26"/>
  <c r="H53" i="26"/>
  <c r="H11" i="32"/>
  <c r="C8" i="41"/>
  <c r="C34" i="40"/>
  <c r="C39" i="42"/>
  <c r="C40" i="40"/>
  <c r="C33" i="42"/>
  <c r="C57" i="42"/>
  <c r="C56" i="42"/>
  <c r="B55" i="40"/>
  <c r="B57" i="40"/>
  <c r="B5" i="41"/>
  <c r="B28" i="41"/>
  <c r="H58" i="40"/>
  <c r="H56" i="40"/>
  <c r="H53" i="40"/>
  <c r="H52" i="40"/>
  <c r="H51" i="40"/>
  <c r="H49" i="40"/>
  <c r="H50" i="40"/>
  <c r="H48" i="40"/>
  <c r="H46" i="40"/>
  <c r="H41" i="40"/>
  <c r="H40" i="40"/>
  <c r="H37" i="40"/>
  <c r="H38" i="40"/>
  <c r="H33" i="40"/>
  <c r="H34" i="40"/>
  <c r="H31" i="40"/>
  <c r="H35" i="40"/>
  <c r="H32" i="40"/>
  <c r="H30" i="40"/>
  <c r="H29" i="40"/>
  <c r="H20" i="40"/>
  <c r="H26" i="40"/>
  <c r="H23" i="40"/>
  <c r="H27" i="40"/>
  <c r="H24" i="40"/>
  <c r="H19" i="40"/>
  <c r="H22" i="40"/>
  <c r="H17" i="40"/>
  <c r="H18" i="40"/>
  <c r="H16" i="40"/>
  <c r="H15" i="40"/>
  <c r="H14" i="40"/>
  <c r="H13" i="40"/>
  <c r="H11" i="40"/>
  <c r="H8" i="40"/>
  <c r="H7" i="40"/>
  <c r="H5" i="40"/>
  <c r="I60" i="40"/>
  <c r="I57" i="40"/>
  <c r="I53" i="40"/>
  <c r="I52" i="40"/>
  <c r="I51" i="40"/>
  <c r="I48" i="40"/>
  <c r="I43" i="40"/>
  <c r="I40" i="40"/>
  <c r="I38" i="40"/>
  <c r="I31" i="40"/>
  <c r="I35" i="40"/>
  <c r="I32" i="40"/>
  <c r="I29" i="40"/>
  <c r="I26" i="40"/>
  <c r="I17" i="40"/>
  <c r="I18" i="40"/>
  <c r="I16" i="40"/>
  <c r="I15" i="40"/>
  <c r="I11" i="40"/>
  <c r="I8" i="40"/>
  <c r="I60" i="42"/>
  <c r="I55" i="42"/>
  <c r="I53" i="42"/>
  <c r="I52" i="42"/>
  <c r="I51" i="42"/>
  <c r="I48" i="42"/>
  <c r="I47" i="42"/>
  <c r="I40" i="42"/>
  <c r="I39" i="42"/>
  <c r="I38" i="42"/>
  <c r="I36" i="42"/>
  <c r="I31" i="42"/>
  <c r="I35" i="42"/>
  <c r="I32" i="42"/>
  <c r="I17" i="42"/>
  <c r="I18" i="42"/>
  <c r="I16" i="42"/>
  <c r="I15" i="42"/>
  <c r="I11" i="42"/>
  <c r="I8" i="42"/>
  <c r="I6" i="42"/>
  <c r="C61" i="40"/>
  <c r="C60" i="40"/>
  <c r="C59" i="40"/>
  <c r="C58" i="40"/>
  <c r="C55" i="40"/>
  <c r="B60" i="40"/>
  <c r="B59" i="40"/>
  <c r="B58" i="40"/>
  <c r="B56" i="40"/>
  <c r="B11" i="40"/>
  <c r="C11" i="40"/>
  <c r="B13" i="40"/>
  <c r="C13" i="40"/>
  <c r="B14" i="40"/>
  <c r="B15" i="40"/>
  <c r="B16" i="40"/>
  <c r="B18" i="40"/>
  <c r="C18" i="40"/>
  <c r="B17" i="40"/>
  <c r="B22" i="40"/>
  <c r="B19" i="40"/>
  <c r="C19" i="40"/>
  <c r="B24" i="40"/>
  <c r="C24" i="40"/>
  <c r="B27" i="40"/>
  <c r="C27" i="40"/>
  <c r="B23" i="40"/>
  <c r="C23" i="40"/>
  <c r="B26" i="40"/>
  <c r="B20" i="40"/>
  <c r="C20" i="40"/>
  <c r="B29" i="40"/>
  <c r="C29" i="40"/>
  <c r="B30" i="40"/>
  <c r="C30" i="40"/>
  <c r="B32" i="40"/>
  <c r="B35" i="40"/>
  <c r="C35" i="40"/>
  <c r="B31" i="40"/>
  <c r="B34" i="40"/>
  <c r="B33" i="40"/>
  <c r="B36" i="40"/>
  <c r="C36" i="40"/>
  <c r="B38" i="40"/>
  <c r="C38" i="40"/>
  <c r="B37" i="40"/>
  <c r="C37" i="40"/>
  <c r="B45" i="40"/>
  <c r="C45" i="40"/>
  <c r="B39" i="40"/>
  <c r="B40" i="40"/>
  <c r="B41" i="40"/>
  <c r="B42" i="40"/>
  <c r="C42" i="40"/>
  <c r="B47" i="40"/>
  <c r="C47" i="40"/>
  <c r="B46" i="40"/>
  <c r="C46" i="40"/>
  <c r="B43" i="40"/>
  <c r="C43" i="40"/>
  <c r="B48" i="40"/>
  <c r="B50" i="40"/>
  <c r="C50" i="40"/>
  <c r="B44" i="40"/>
  <c r="C44" i="40"/>
  <c r="B49" i="40"/>
  <c r="C49" i="40"/>
  <c r="B51" i="40"/>
  <c r="C51" i="40"/>
  <c r="B52" i="40"/>
  <c r="B53" i="40"/>
  <c r="C53" i="40"/>
  <c r="B6" i="40"/>
  <c r="C6" i="40"/>
  <c r="B7" i="40"/>
  <c r="C7" i="40"/>
  <c r="B5" i="40"/>
  <c r="C5" i="40"/>
  <c r="C61" i="42"/>
  <c r="C60" i="42"/>
  <c r="C59" i="42"/>
  <c r="C58" i="42"/>
  <c r="C55" i="42"/>
  <c r="C11" i="42"/>
  <c r="C13" i="42"/>
  <c r="C14" i="42"/>
  <c r="C15" i="42"/>
  <c r="C16" i="42"/>
  <c r="C18" i="42"/>
  <c r="C22" i="42"/>
  <c r="C19" i="42"/>
  <c r="C24" i="42"/>
  <c r="C27" i="42"/>
  <c r="C23" i="42"/>
  <c r="C26" i="42"/>
  <c r="C20" i="42"/>
  <c r="C29" i="42"/>
  <c r="C30" i="42"/>
  <c r="C35" i="42"/>
  <c r="C34" i="42"/>
  <c r="C36" i="42"/>
  <c r="C38" i="42"/>
  <c r="C37" i="42"/>
  <c r="C45" i="42"/>
  <c r="C42" i="42"/>
  <c r="C47" i="42"/>
  <c r="C46" i="42"/>
  <c r="C43" i="42"/>
  <c r="C50" i="42"/>
  <c r="C44" i="42"/>
  <c r="C49" i="42"/>
  <c r="C51" i="42"/>
  <c r="C53" i="42"/>
  <c r="C6" i="42"/>
  <c r="C7" i="42"/>
  <c r="C5" i="42"/>
  <c r="I60" i="41"/>
  <c r="I55" i="41"/>
  <c r="I25" i="41"/>
  <c r="I32" i="41"/>
  <c r="I35" i="41"/>
  <c r="I31" i="41"/>
  <c r="I34" i="41"/>
  <c r="I33" i="41"/>
  <c r="I38" i="41"/>
  <c r="I42" i="41"/>
  <c r="I43" i="41"/>
  <c r="I48" i="41"/>
  <c r="I51" i="41"/>
  <c r="I52" i="41"/>
  <c r="I53" i="41"/>
  <c r="I11" i="41"/>
  <c r="I13" i="41"/>
  <c r="I15" i="41"/>
  <c r="I16" i="41"/>
  <c r="C58" i="41"/>
  <c r="C61" i="41"/>
  <c r="C60" i="41"/>
  <c r="C59" i="41"/>
  <c r="C56" i="41"/>
  <c r="C55" i="41"/>
  <c r="C36" i="41"/>
  <c r="C38" i="41"/>
  <c r="C37" i="41"/>
  <c r="C45" i="41"/>
  <c r="C41" i="41"/>
  <c r="C42" i="41"/>
  <c r="C47" i="41"/>
  <c r="C46" i="41"/>
  <c r="C43" i="41"/>
  <c r="C50" i="41"/>
  <c r="C44" i="41"/>
  <c r="C49" i="41"/>
  <c r="C51" i="41"/>
  <c r="C52" i="41"/>
  <c r="C53" i="41"/>
  <c r="C30" i="41"/>
  <c r="C35" i="41"/>
  <c r="C24" i="41"/>
  <c r="C27" i="41"/>
  <c r="C23" i="41"/>
  <c r="C26" i="41"/>
  <c r="C20" i="41"/>
  <c r="C29" i="41"/>
  <c r="C19" i="41"/>
  <c r="C22" i="41"/>
  <c r="C15" i="41"/>
  <c r="C14" i="41"/>
  <c r="C13" i="41"/>
  <c r="C11" i="41"/>
  <c r="I8" i="41"/>
  <c r="I6" i="41"/>
  <c r="C7" i="41"/>
  <c r="G17" i="41" s="1"/>
  <c r="C6" i="41"/>
  <c r="C5" i="41"/>
  <c r="B33" i="26"/>
  <c r="B46" i="26"/>
  <c r="B30" i="26"/>
  <c r="B16" i="26"/>
  <c r="B15" i="26"/>
  <c r="B53" i="26"/>
  <c r="H57" i="42"/>
  <c r="B56" i="42"/>
  <c r="H55" i="42"/>
  <c r="H39" i="42"/>
  <c r="H34" i="42"/>
  <c r="B29" i="42"/>
  <c r="B23" i="42"/>
  <c r="H24" i="42"/>
  <c r="G8" i="42" a="1"/>
  <c r="B8" i="42"/>
  <c r="F8" i="42" s="1" a="1"/>
  <c r="B6" i="42"/>
  <c r="L5" i="42" a="1"/>
  <c r="G5" i="42" a="1"/>
  <c r="B60" i="41"/>
  <c r="H56" i="41"/>
  <c r="H53" i="41"/>
  <c r="B51" i="41"/>
  <c r="H48" i="41"/>
  <c r="B41" i="41"/>
  <c r="H36" i="41"/>
  <c r="B33" i="41"/>
  <c r="B34" i="41"/>
  <c r="B31" i="41"/>
  <c r="H19" i="41"/>
  <c r="B16" i="41"/>
  <c r="H14" i="41"/>
  <c r="B14" i="41"/>
  <c r="B11" i="41"/>
  <c r="L5" i="41" a="1"/>
  <c r="L5" i="40" a="1"/>
  <c r="G5" i="40" a="1"/>
  <c r="F5" i="40" a="1"/>
  <c r="H48" i="32"/>
  <c r="H60" i="32"/>
  <c r="H53" i="32"/>
  <c r="H49" i="32"/>
  <c r="H47" i="32"/>
  <c r="H56" i="32"/>
  <c r="H51" i="32"/>
  <c r="H18" i="32"/>
  <c r="H42" i="32"/>
  <c r="H58" i="32"/>
  <c r="H57" i="32"/>
  <c r="H52" i="32"/>
  <c r="H15" i="32"/>
  <c r="H14" i="32"/>
  <c r="H21" i="32"/>
  <c r="H37" i="32"/>
  <c r="H26" i="32"/>
  <c r="H32" i="32"/>
  <c r="H16" i="32"/>
  <c r="H23" i="32"/>
  <c r="H27" i="32"/>
  <c r="H41" i="32"/>
  <c r="H36" i="32"/>
  <c r="H30" i="32"/>
  <c r="H25" i="32"/>
  <c r="H50" i="32"/>
  <c r="H40" i="32"/>
  <c r="H45" i="32"/>
  <c r="H13" i="32"/>
  <c r="H44" i="32"/>
  <c r="H46" i="32"/>
  <c r="H19" i="32"/>
  <c r="H22" i="32"/>
  <c r="H34" i="32"/>
  <c r="H28" i="32"/>
  <c r="H17" i="32"/>
  <c r="H33" i="32"/>
  <c r="H39" i="32"/>
  <c r="H29" i="32"/>
  <c r="H8" i="32"/>
  <c r="H7" i="32"/>
  <c r="H6" i="32"/>
  <c r="H5" i="32"/>
  <c r="B48" i="32"/>
  <c r="B60" i="32"/>
  <c r="B53" i="32"/>
  <c r="B49" i="32"/>
  <c r="B47" i="32"/>
  <c r="B56" i="32"/>
  <c r="B51" i="32"/>
  <c r="B59" i="32"/>
  <c r="B42" i="32"/>
  <c r="B58" i="32"/>
  <c r="B57" i="32"/>
  <c r="B52" i="32"/>
  <c r="B61" i="32"/>
  <c r="B15" i="32"/>
  <c r="B14" i="32"/>
  <c r="B21" i="32"/>
  <c r="B37" i="32"/>
  <c r="B26" i="32"/>
  <c r="B32" i="32"/>
  <c r="B43" i="32"/>
  <c r="B16" i="32"/>
  <c r="B23" i="32"/>
  <c r="B27" i="32"/>
  <c r="B41" i="32"/>
  <c r="B38" i="32"/>
  <c r="B36" i="32"/>
  <c r="B35" i="32"/>
  <c r="B30" i="32"/>
  <c r="B25" i="32"/>
  <c r="B50" i="32"/>
  <c r="B40" i="32"/>
  <c r="B45" i="32"/>
  <c r="B13" i="32"/>
  <c r="B44" i="32"/>
  <c r="B46" i="32"/>
  <c r="B19" i="32"/>
  <c r="B22" i="32"/>
  <c r="B34" i="32"/>
  <c r="B28" i="32"/>
  <c r="B17" i="32"/>
  <c r="B12" i="32"/>
  <c r="B33" i="32"/>
  <c r="B39" i="32"/>
  <c r="B29" i="32"/>
  <c r="B8" i="32"/>
  <c r="B55" i="32"/>
  <c r="B7" i="32"/>
  <c r="B6" i="32"/>
  <c r="B5" i="32"/>
  <c r="F5" i="32" s="1"/>
  <c r="M5" i="32" a="1"/>
  <c r="F5" i="32" a="1"/>
  <c r="I6" i="32"/>
  <c r="I7" i="32"/>
  <c r="I55" i="32"/>
  <c r="I8" i="32"/>
  <c r="I29" i="32"/>
  <c r="I39" i="26"/>
  <c r="I33" i="32"/>
  <c r="I17" i="32"/>
  <c r="I28" i="26"/>
  <c r="I34" i="32"/>
  <c r="M34" i="32" s="1"/>
  <c r="I22" i="26"/>
  <c r="I19" i="26"/>
  <c r="I46" i="32"/>
  <c r="I13" i="32"/>
  <c r="I40" i="32"/>
  <c r="I50" i="32"/>
  <c r="I25" i="32"/>
  <c r="I30" i="26"/>
  <c r="I36" i="32"/>
  <c r="I38" i="32"/>
  <c r="I41" i="26"/>
  <c r="I27" i="32"/>
  <c r="I23" i="32"/>
  <c r="I16" i="26"/>
  <c r="I32" i="32"/>
  <c r="I37" i="26"/>
  <c r="I21" i="32"/>
  <c r="I14" i="26"/>
  <c r="I15" i="32"/>
  <c r="I52" i="32"/>
  <c r="I57" i="32"/>
  <c r="I58" i="32"/>
  <c r="I42" i="32"/>
  <c r="I18" i="32"/>
  <c r="I51" i="26"/>
  <c r="I56" i="32"/>
  <c r="I47" i="32"/>
  <c r="I49" i="26"/>
  <c r="I53" i="32"/>
  <c r="I60" i="32"/>
  <c r="I5" i="32"/>
  <c r="M5" i="32" s="1"/>
  <c r="C6" i="32"/>
  <c r="C7" i="32"/>
  <c r="C55" i="32"/>
  <c r="C8" i="32"/>
  <c r="C29" i="32"/>
  <c r="C39" i="32"/>
  <c r="C33" i="32"/>
  <c r="C12" i="32"/>
  <c r="C17" i="32"/>
  <c r="C28" i="32"/>
  <c r="C34" i="26"/>
  <c r="C22" i="26"/>
  <c r="C19" i="32"/>
  <c r="C46" i="32"/>
  <c r="C44" i="32"/>
  <c r="C13" i="32"/>
  <c r="C45" i="32"/>
  <c r="C40" i="32"/>
  <c r="C50" i="32"/>
  <c r="C25" i="26"/>
  <c r="C30" i="32"/>
  <c r="C35" i="26"/>
  <c r="C36" i="32"/>
  <c r="C38" i="32"/>
  <c r="C41" i="32"/>
  <c r="C27" i="32"/>
  <c r="C23" i="26"/>
  <c r="C16" i="26"/>
  <c r="C43" i="26"/>
  <c r="C32" i="32"/>
  <c r="C26" i="32"/>
  <c r="C37" i="32"/>
  <c r="C21" i="26"/>
  <c r="C14" i="26"/>
  <c r="C15" i="32"/>
  <c r="C61" i="32"/>
  <c r="C52" i="32"/>
  <c r="C57" i="32"/>
  <c r="C58" i="32"/>
  <c r="C42" i="32"/>
  <c r="C18" i="32"/>
  <c r="C59" i="32"/>
  <c r="C51" i="32"/>
  <c r="G51" i="32" s="1"/>
  <c r="C56" i="32"/>
  <c r="C47" i="32"/>
  <c r="C49" i="26"/>
  <c r="C53" i="26"/>
  <c r="C60" i="32"/>
  <c r="C48" i="26"/>
  <c r="C5" i="32"/>
  <c r="H6" i="42"/>
  <c r="H12" i="26"/>
  <c r="H17" i="26"/>
  <c r="H28" i="26"/>
  <c r="H34" i="26"/>
  <c r="H44" i="26"/>
  <c r="H13" i="26"/>
  <c r="H45" i="26"/>
  <c r="H40" i="26"/>
  <c r="H50" i="26"/>
  <c r="H35" i="26"/>
  <c r="H36" i="26"/>
  <c r="H38" i="26"/>
  <c r="H41" i="26"/>
  <c r="H27" i="26"/>
  <c r="H43" i="26"/>
  <c r="H32" i="26"/>
  <c r="H26" i="26"/>
  <c r="H37" i="26"/>
  <c r="H21" i="26"/>
  <c r="H14" i="26"/>
  <c r="H61" i="42"/>
  <c r="H52" i="26"/>
  <c r="H58" i="42"/>
  <c r="H18" i="26"/>
  <c r="H51" i="26"/>
  <c r="H56" i="42"/>
  <c r="H47" i="26"/>
  <c r="H48" i="26"/>
  <c r="B29" i="26"/>
  <c r="B17" i="26"/>
  <c r="B28" i="26"/>
  <c r="B13" i="26"/>
  <c r="B45" i="26"/>
  <c r="B35" i="26"/>
  <c r="B36" i="26"/>
  <c r="B38" i="26"/>
  <c r="B32" i="26"/>
  <c r="B26" i="26"/>
  <c r="B37" i="26"/>
  <c r="B52" i="26"/>
  <c r="B42" i="26"/>
  <c r="B18" i="26"/>
  <c r="B51" i="26"/>
  <c r="B48" i="26"/>
  <c r="E8" i="40" l="1"/>
  <c r="C9" i="40"/>
  <c r="G11" i="40"/>
  <c r="D6" i="40"/>
  <c r="E6" i="40"/>
  <c r="B9" i="40"/>
  <c r="E7" i="40"/>
  <c r="D7" i="40"/>
  <c r="D5" i="40"/>
  <c r="E5" i="40"/>
  <c r="M32" i="32"/>
  <c r="M60" i="32"/>
  <c r="M57" i="32"/>
  <c r="M40" i="32"/>
  <c r="M52" i="32"/>
  <c r="M56" i="32"/>
  <c r="G18" i="41"/>
  <c r="G32" i="32"/>
  <c r="G60" i="32"/>
  <c r="G52" i="32"/>
  <c r="G13" i="32"/>
  <c r="M13" i="32"/>
  <c r="M36" i="32"/>
  <c r="M17" i="32"/>
  <c r="L55" i="32"/>
  <c r="L33" i="32"/>
  <c r="I45" i="40"/>
  <c r="I50" i="41"/>
  <c r="O50" i="41" s="1"/>
  <c r="I59" i="42"/>
  <c r="M59" i="42" s="1"/>
  <c r="I56" i="40"/>
  <c r="K56" i="40" s="1"/>
  <c r="I59" i="40"/>
  <c r="J59" i="40" s="1"/>
  <c r="I45" i="32"/>
  <c r="K45" i="32" s="1"/>
  <c r="I44" i="26"/>
  <c r="I48" i="26"/>
  <c r="I35" i="32"/>
  <c r="M35" i="32" s="1"/>
  <c r="L34" i="32"/>
  <c r="D6" i="32"/>
  <c r="E7" i="32"/>
  <c r="I57" i="41"/>
  <c r="I34" i="42"/>
  <c r="K34" i="42" s="1"/>
  <c r="I44" i="40"/>
  <c r="I58" i="42"/>
  <c r="J58" i="42" s="1"/>
  <c r="I56" i="42"/>
  <c r="M56" i="42" s="1"/>
  <c r="I33" i="42"/>
  <c r="I39" i="41"/>
  <c r="I44" i="42"/>
  <c r="O44" i="42" s="1"/>
  <c r="I23" i="40"/>
  <c r="O23" i="40" s="1"/>
  <c r="I5" i="40"/>
  <c r="O5" i="40" s="1"/>
  <c r="I5" i="41"/>
  <c r="O5" i="41" s="1"/>
  <c r="I30" i="41"/>
  <c r="O30" i="41" s="1"/>
  <c r="I45" i="41"/>
  <c r="O45" i="41" s="1"/>
  <c r="I29" i="41"/>
  <c r="I23" i="42"/>
  <c r="M23" i="42" s="1"/>
  <c r="I7" i="40"/>
  <c r="M33" i="40" s="1"/>
  <c r="I7" i="41"/>
  <c r="M43" i="41" s="1"/>
  <c r="I20" i="40"/>
  <c r="K20" i="40" s="1"/>
  <c r="C41" i="42"/>
  <c r="G41" i="42" s="1"/>
  <c r="I43" i="26"/>
  <c r="I59" i="32"/>
  <c r="K59" i="32" s="1"/>
  <c r="I61" i="32"/>
  <c r="O61" i="32" s="1"/>
  <c r="B26" i="42"/>
  <c r="E26" i="42" s="1"/>
  <c r="B19" i="26"/>
  <c r="L29" i="32"/>
  <c r="L41" i="32"/>
  <c r="H28" i="40"/>
  <c r="C52" i="42"/>
  <c r="O52" i="42" s="1"/>
  <c r="C31" i="42"/>
  <c r="C32" i="40"/>
  <c r="G32" i="40" s="1"/>
  <c r="C16" i="40"/>
  <c r="O16" i="40" s="1"/>
  <c r="C31" i="41"/>
  <c r="O31" i="41" s="1"/>
  <c r="C32" i="42"/>
  <c r="C12" i="41"/>
  <c r="C48" i="41"/>
  <c r="O48" i="41" s="1"/>
  <c r="C17" i="42"/>
  <c r="C48" i="42"/>
  <c r="O48" i="42" s="1"/>
  <c r="E59" i="40"/>
  <c r="I61" i="42"/>
  <c r="K61" i="42" s="1"/>
  <c r="I47" i="40"/>
  <c r="M47" i="40" s="1"/>
  <c r="I61" i="40"/>
  <c r="K61" i="40" s="1"/>
  <c r="I13" i="42"/>
  <c r="M13" i="42" s="1"/>
  <c r="I42" i="40"/>
  <c r="J42" i="40" s="1"/>
  <c r="I36" i="41"/>
  <c r="K36" i="41" s="1"/>
  <c r="I20" i="41"/>
  <c r="I58" i="41"/>
  <c r="I19" i="42"/>
  <c r="M19" i="42" s="1"/>
  <c r="I50" i="40"/>
  <c r="M50" i="40" s="1"/>
  <c r="I46" i="41"/>
  <c r="O46" i="41" s="1"/>
  <c r="I24" i="42"/>
  <c r="J24" i="42" s="1"/>
  <c r="I30" i="40"/>
  <c r="I24" i="41"/>
  <c r="O24" i="41" s="1"/>
  <c r="I46" i="42"/>
  <c r="M46" i="42" s="1"/>
  <c r="I19" i="41"/>
  <c r="K19" i="41" s="1"/>
  <c r="I14" i="41"/>
  <c r="K14" i="41" s="1"/>
  <c r="C40" i="41"/>
  <c r="G40" i="41" s="1"/>
  <c r="C39" i="41"/>
  <c r="C39" i="40"/>
  <c r="I49" i="41"/>
  <c r="O49" i="41" s="1"/>
  <c r="I41" i="41"/>
  <c r="I26" i="42"/>
  <c r="M26" i="42" s="1"/>
  <c r="I14" i="40"/>
  <c r="O14" i="40" s="1"/>
  <c r="I27" i="40"/>
  <c r="I27" i="41"/>
  <c r="O27" i="41" s="1"/>
  <c r="I41" i="40"/>
  <c r="I49" i="40"/>
  <c r="I22" i="42"/>
  <c r="I37" i="42"/>
  <c r="M37" i="42" s="1"/>
  <c r="I37" i="41"/>
  <c r="I22" i="41"/>
  <c r="C40" i="42"/>
  <c r="O40" i="42" s="1"/>
  <c r="C33" i="41"/>
  <c r="O33" i="41" s="1"/>
  <c r="C33" i="40"/>
  <c r="O33" i="40" s="1"/>
  <c r="C56" i="40"/>
  <c r="G56" i="40" s="1"/>
  <c r="C34" i="41"/>
  <c r="D34" i="41" s="1"/>
  <c r="C57" i="40"/>
  <c r="O57" i="40" s="1"/>
  <c r="C57" i="41"/>
  <c r="C21" i="42"/>
  <c r="I28" i="42"/>
  <c r="I12" i="40"/>
  <c r="I25" i="40"/>
  <c r="I28" i="41"/>
  <c r="I12" i="42"/>
  <c r="M12" i="42" s="1"/>
  <c r="I21" i="40"/>
  <c r="K21" i="40" s="1"/>
  <c r="I21" i="42"/>
  <c r="M21" i="42" s="1"/>
  <c r="H12" i="40"/>
  <c r="N12" i="40" s="1"/>
  <c r="I31" i="32"/>
  <c r="M31" i="32" s="1"/>
  <c r="H25" i="40"/>
  <c r="N25" i="40" s="1"/>
  <c r="L40" i="32"/>
  <c r="L22" i="32"/>
  <c r="L39" i="32"/>
  <c r="L46" i="32"/>
  <c r="L57" i="32"/>
  <c r="C25" i="41"/>
  <c r="G25" i="41" s="1"/>
  <c r="C25" i="42"/>
  <c r="C12" i="40"/>
  <c r="D12" i="40" s="1"/>
  <c r="C21" i="40"/>
  <c r="G21" i="40" s="1"/>
  <c r="C28" i="42"/>
  <c r="C28" i="40"/>
  <c r="G28" i="40" s="1"/>
  <c r="G58" i="32"/>
  <c r="G36" i="32"/>
  <c r="B21" i="40"/>
  <c r="C20" i="32"/>
  <c r="G20" i="32" s="1"/>
  <c r="B28" i="40"/>
  <c r="G17" i="32"/>
  <c r="F45" i="32"/>
  <c r="F28" i="32"/>
  <c r="F55" i="32"/>
  <c r="F61" i="32"/>
  <c r="B20" i="32"/>
  <c r="B24" i="32"/>
  <c r="F24" i="32" s="1"/>
  <c r="F26" i="32"/>
  <c r="F38" i="32"/>
  <c r="F59" i="32"/>
  <c r="F48" i="32"/>
  <c r="C11" i="26"/>
  <c r="L60" i="32"/>
  <c r="H31" i="32"/>
  <c r="N31" i="32" s="1"/>
  <c r="L50" i="32"/>
  <c r="L27" i="32"/>
  <c r="L19" i="32"/>
  <c r="L25" i="32"/>
  <c r="L23" i="32"/>
  <c r="L56" i="32"/>
  <c r="M26" i="32"/>
  <c r="M38" i="32"/>
  <c r="M55" i="32"/>
  <c r="M15" i="42"/>
  <c r="M39" i="42"/>
  <c r="M57" i="42"/>
  <c r="M12" i="32"/>
  <c r="M11" i="32"/>
  <c r="I17" i="26"/>
  <c r="O6" i="41"/>
  <c r="M30" i="42"/>
  <c r="M53" i="32"/>
  <c r="M18" i="32"/>
  <c r="M15" i="32"/>
  <c r="M46" i="32"/>
  <c r="M33" i="32"/>
  <c r="O22" i="40"/>
  <c r="J40" i="40"/>
  <c r="J58" i="40"/>
  <c r="O23" i="41"/>
  <c r="K56" i="41"/>
  <c r="M32" i="42"/>
  <c r="M38" i="42"/>
  <c r="M41" i="42"/>
  <c r="M23" i="32"/>
  <c r="M25" i="32"/>
  <c r="O48" i="40"/>
  <c r="M18" i="42"/>
  <c r="M42" i="42"/>
  <c r="K55" i="42"/>
  <c r="M60" i="42"/>
  <c r="M17" i="42"/>
  <c r="M42" i="32"/>
  <c r="J55" i="40"/>
  <c r="M47" i="32"/>
  <c r="M58" i="32"/>
  <c r="M21" i="32"/>
  <c r="M27" i="32"/>
  <c r="M50" i="32"/>
  <c r="M29" i="32"/>
  <c r="O37" i="40"/>
  <c r="J60" i="40"/>
  <c r="J48" i="41"/>
  <c r="M20" i="42"/>
  <c r="M31" i="42"/>
  <c r="M45" i="42"/>
  <c r="O49" i="42"/>
  <c r="J57" i="40"/>
  <c r="L5" i="40"/>
  <c r="L19" i="40"/>
  <c r="K32" i="40"/>
  <c r="L44" i="40"/>
  <c r="H8" i="42"/>
  <c r="N8" i="42" s="1"/>
  <c r="H17" i="42"/>
  <c r="H49" i="42"/>
  <c r="K49" i="42" s="1"/>
  <c r="H59" i="42"/>
  <c r="K15" i="40"/>
  <c r="L18" i="40"/>
  <c r="N6" i="42"/>
  <c r="H14" i="42"/>
  <c r="H16" i="42"/>
  <c r="H28" i="42"/>
  <c r="H26" i="42"/>
  <c r="H29" i="42"/>
  <c r="H32" i="42"/>
  <c r="H38" i="42"/>
  <c r="J38" i="42" s="1"/>
  <c r="H41" i="42"/>
  <c r="H43" i="42"/>
  <c r="H50" i="42"/>
  <c r="J50" i="42" s="1"/>
  <c r="J24" i="40"/>
  <c r="L45" i="40"/>
  <c r="L49" i="40"/>
  <c r="J53" i="40"/>
  <c r="H12" i="42"/>
  <c r="H22" i="42"/>
  <c r="N22" i="42" s="1"/>
  <c r="H21" i="42"/>
  <c r="H37" i="42"/>
  <c r="K39" i="42"/>
  <c r="H42" i="42"/>
  <c r="H51" i="42"/>
  <c r="K57" i="42"/>
  <c r="K36" i="40"/>
  <c r="L17" i="40"/>
  <c r="K38" i="40"/>
  <c r="K46" i="40"/>
  <c r="H7" i="42"/>
  <c r="L39" i="42" s="1"/>
  <c r="H35" i="42"/>
  <c r="J35" i="42" s="1"/>
  <c r="H44" i="42"/>
  <c r="J55" i="42"/>
  <c r="H60" i="42"/>
  <c r="J60" i="42" s="1"/>
  <c r="N6" i="40"/>
  <c r="L23" i="40"/>
  <c r="J51" i="40"/>
  <c r="H11" i="42"/>
  <c r="H15" i="42"/>
  <c r="H18" i="42"/>
  <c r="K18" i="42" s="1"/>
  <c r="H25" i="42"/>
  <c r="J25" i="42" s="1"/>
  <c r="H23" i="42"/>
  <c r="H20" i="42"/>
  <c r="H30" i="42"/>
  <c r="H33" i="42"/>
  <c r="H40" i="42"/>
  <c r="J40" i="42" s="1"/>
  <c r="H47" i="42"/>
  <c r="J47" i="42" s="1"/>
  <c r="H48" i="42"/>
  <c r="K48" i="42" s="1"/>
  <c r="H52" i="42"/>
  <c r="N45" i="40"/>
  <c r="J33" i="40"/>
  <c r="J43" i="40"/>
  <c r="H5" i="42"/>
  <c r="L5" i="42" s="1"/>
  <c r="H27" i="42"/>
  <c r="N14" i="40"/>
  <c r="K29" i="40"/>
  <c r="K33" i="40"/>
  <c r="J37" i="40"/>
  <c r="H13" i="42"/>
  <c r="H19" i="42"/>
  <c r="H31" i="42"/>
  <c r="H36" i="42"/>
  <c r="K36" i="42" s="1"/>
  <c r="H45" i="42"/>
  <c r="H46" i="42"/>
  <c r="H53" i="42"/>
  <c r="K53" i="42" s="1"/>
  <c r="H27" i="41"/>
  <c r="H23" i="41"/>
  <c r="K23" i="41" s="1"/>
  <c r="H32" i="41"/>
  <c r="H46" i="41"/>
  <c r="H49" i="41"/>
  <c r="J56" i="41"/>
  <c r="L21" i="32"/>
  <c r="L58" i="32"/>
  <c r="L47" i="32"/>
  <c r="H5" i="41"/>
  <c r="H7" i="41"/>
  <c r="H11" i="41"/>
  <c r="N11" i="41" s="1"/>
  <c r="H16" i="41"/>
  <c r="N16" i="41" s="1"/>
  <c r="H34" i="41"/>
  <c r="N34" i="41" s="1"/>
  <c r="H38" i="41"/>
  <c r="J38" i="41" s="1"/>
  <c r="H45" i="41"/>
  <c r="H41" i="41"/>
  <c r="N41" i="41" s="1"/>
  <c r="H60" i="41"/>
  <c r="N60" i="41" s="1"/>
  <c r="L14" i="32"/>
  <c r="L42" i="32"/>
  <c r="L49" i="32"/>
  <c r="H22" i="41"/>
  <c r="H26" i="41"/>
  <c r="H57" i="41"/>
  <c r="L30" i="32"/>
  <c r="H13" i="41"/>
  <c r="H24" i="41"/>
  <c r="H35" i="41"/>
  <c r="H42" i="41"/>
  <c r="H43" i="41"/>
  <c r="H50" i="41"/>
  <c r="H51" i="41"/>
  <c r="N51" i="41" s="1"/>
  <c r="H55" i="41"/>
  <c r="H61" i="41"/>
  <c r="J61" i="41" s="1"/>
  <c r="L11" i="32"/>
  <c r="H8" i="41"/>
  <c r="H20" i="41"/>
  <c r="H30" i="41"/>
  <c r="H37" i="41"/>
  <c r="H39" i="41"/>
  <c r="H58" i="41"/>
  <c r="L61" i="32"/>
  <c r="L59" i="32"/>
  <c r="H6" i="41"/>
  <c r="H15" i="41"/>
  <c r="H25" i="41"/>
  <c r="K25" i="41" s="1"/>
  <c r="H28" i="41"/>
  <c r="H33" i="41"/>
  <c r="H44" i="41"/>
  <c r="J44" i="41" s="1"/>
  <c r="H52" i="41"/>
  <c r="J52" i="41" s="1"/>
  <c r="L52" i="32"/>
  <c r="H12" i="41"/>
  <c r="J12" i="41" s="1"/>
  <c r="H29" i="41"/>
  <c r="H31" i="41"/>
  <c r="K31" i="41" s="1"/>
  <c r="H40" i="41"/>
  <c r="H47" i="41"/>
  <c r="J47" i="41" s="1"/>
  <c r="H59" i="41"/>
  <c r="J59" i="41" s="1"/>
  <c r="G31" i="32"/>
  <c r="G5" i="40"/>
  <c r="O43" i="40"/>
  <c r="O47" i="42"/>
  <c r="G59" i="32"/>
  <c r="G61" i="32"/>
  <c r="D59" i="40"/>
  <c r="G15" i="32"/>
  <c r="G30" i="32"/>
  <c r="G46" i="32"/>
  <c r="G33" i="32"/>
  <c r="G52" i="40"/>
  <c r="D17" i="40"/>
  <c r="G27" i="40"/>
  <c r="D36" i="40"/>
  <c r="O52" i="40"/>
  <c r="O14" i="42"/>
  <c r="O29" i="42"/>
  <c r="G12" i="32"/>
  <c r="G22" i="40"/>
  <c r="G18" i="32"/>
  <c r="G42" i="32"/>
  <c r="G19" i="32"/>
  <c r="G39" i="32"/>
  <c r="G13" i="40"/>
  <c r="O51" i="40"/>
  <c r="D28" i="41"/>
  <c r="O42" i="41"/>
  <c r="O44" i="41"/>
  <c r="G44" i="32"/>
  <c r="O35" i="40"/>
  <c r="G47" i="32"/>
  <c r="G27" i="32"/>
  <c r="G50" i="32"/>
  <c r="G29" i="32"/>
  <c r="G53" i="41"/>
  <c r="O16" i="42"/>
  <c r="G57" i="32"/>
  <c r="G40" i="32"/>
  <c r="O56" i="41"/>
  <c r="G58" i="41"/>
  <c r="O5" i="42"/>
  <c r="O6" i="42"/>
  <c r="E22" i="42"/>
  <c r="O27" i="42"/>
  <c r="O53" i="42"/>
  <c r="G56" i="32"/>
  <c r="G37" i="32"/>
  <c r="G41" i="32"/>
  <c r="E58" i="40"/>
  <c r="G19" i="41"/>
  <c r="G26" i="32"/>
  <c r="G38" i="32"/>
  <c r="G45" i="32"/>
  <c r="G28" i="32"/>
  <c r="G55" i="32"/>
  <c r="E22" i="40"/>
  <c r="G25" i="40"/>
  <c r="O24" i="40"/>
  <c r="G45" i="40"/>
  <c r="G55" i="40"/>
  <c r="G29" i="41"/>
  <c r="O30" i="42"/>
  <c r="O38" i="42"/>
  <c r="O15" i="42"/>
  <c r="D23" i="42"/>
  <c r="D57" i="42"/>
  <c r="E57" i="42"/>
  <c r="N7" i="40"/>
  <c r="N59" i="40"/>
  <c r="F5" i="40"/>
  <c r="E17" i="40"/>
  <c r="D22" i="40"/>
  <c r="E23" i="40"/>
  <c r="N42" i="40"/>
  <c r="F46" i="40"/>
  <c r="D50" i="40"/>
  <c r="N55" i="40"/>
  <c r="E6" i="42"/>
  <c r="B12" i="42"/>
  <c r="B28" i="42"/>
  <c r="B36" i="42"/>
  <c r="B45" i="42"/>
  <c r="D45" i="42" s="1"/>
  <c r="B47" i="42"/>
  <c r="B52" i="42"/>
  <c r="N57" i="42"/>
  <c r="B17" i="42"/>
  <c r="B19" i="42"/>
  <c r="B20" i="42"/>
  <c r="D29" i="42"/>
  <c r="B30" i="42"/>
  <c r="E30" i="42" s="1"/>
  <c r="B43" i="42"/>
  <c r="B55" i="42"/>
  <c r="N55" i="42" s="1"/>
  <c r="N56" i="42"/>
  <c r="B61" i="42"/>
  <c r="N61" i="42" s="1"/>
  <c r="N5" i="40"/>
  <c r="F17" i="40"/>
  <c r="N35" i="40"/>
  <c r="N48" i="40"/>
  <c r="E8" i="42"/>
  <c r="B13" i="42"/>
  <c r="B34" i="42"/>
  <c r="B33" i="42"/>
  <c r="B37" i="42"/>
  <c r="B42" i="42"/>
  <c r="B49" i="42"/>
  <c r="E49" i="42" s="1"/>
  <c r="B51" i="42"/>
  <c r="E51" i="42" s="1"/>
  <c r="B59" i="42"/>
  <c r="D59" i="42" s="1"/>
  <c r="F25" i="40"/>
  <c r="D23" i="40"/>
  <c r="F20" i="40"/>
  <c r="E30" i="40"/>
  <c r="N33" i="40"/>
  <c r="E40" i="40"/>
  <c r="D49" i="40"/>
  <c r="B7" i="42"/>
  <c r="E7" i="42" s="1"/>
  <c r="B27" i="42"/>
  <c r="E27" i="42" s="1"/>
  <c r="B31" i="42"/>
  <c r="B41" i="42"/>
  <c r="B44" i="42"/>
  <c r="B58" i="42"/>
  <c r="D58" i="42" s="1"/>
  <c r="B60" i="42"/>
  <c r="B32" i="42"/>
  <c r="E41" i="40"/>
  <c r="E34" i="40"/>
  <c r="D40" i="40"/>
  <c r="D47" i="40"/>
  <c r="N57" i="40"/>
  <c r="B15" i="42"/>
  <c r="B16" i="42"/>
  <c r="B21" i="42"/>
  <c r="B35" i="42"/>
  <c r="B40" i="42"/>
  <c r="B50" i="42"/>
  <c r="N60" i="40"/>
  <c r="B48" i="42"/>
  <c r="N36" i="40"/>
  <c r="B5" i="42"/>
  <c r="F5" i="42" s="1" a="1"/>
  <c r="F26" i="40"/>
  <c r="D43" i="40"/>
  <c r="N61" i="40"/>
  <c r="B25" i="42"/>
  <c r="B24" i="42"/>
  <c r="N24" i="42" s="1"/>
  <c r="B38" i="42"/>
  <c r="B39" i="42"/>
  <c r="N39" i="42" s="1"/>
  <c r="B46" i="42"/>
  <c r="B53" i="42"/>
  <c r="N19" i="40"/>
  <c r="E31" i="40"/>
  <c r="E44" i="40"/>
  <c r="F52" i="40"/>
  <c r="D60" i="40"/>
  <c r="B11" i="42"/>
  <c r="B14" i="42"/>
  <c r="D14" i="42" s="1"/>
  <c r="B18" i="42"/>
  <c r="F60" i="32"/>
  <c r="B7" i="41"/>
  <c r="B15" i="41"/>
  <c r="D15" i="41" s="1"/>
  <c r="B27" i="41"/>
  <c r="B32" i="41"/>
  <c r="E32" i="41" s="1"/>
  <c r="B35" i="41"/>
  <c r="B37" i="41"/>
  <c r="D37" i="41" s="1"/>
  <c r="E41" i="41"/>
  <c r="B46" i="41"/>
  <c r="F56" i="32"/>
  <c r="B6" i="41"/>
  <c r="E6" i="41" s="1"/>
  <c r="E16" i="41"/>
  <c r="B24" i="41"/>
  <c r="E24" i="41" s="1"/>
  <c r="B30" i="41"/>
  <c r="E30" i="41" s="1"/>
  <c r="B50" i="41"/>
  <c r="B44" i="41"/>
  <c r="B49" i="41"/>
  <c r="D49" i="41" s="1"/>
  <c r="E51" i="41"/>
  <c r="B53" i="41"/>
  <c r="B59" i="41"/>
  <c r="E60" i="41"/>
  <c r="F57" i="32"/>
  <c r="F29" i="32"/>
  <c r="F22" i="32"/>
  <c r="F58" i="32"/>
  <c r="B12" i="41"/>
  <c r="B23" i="41"/>
  <c r="B26" i="41"/>
  <c r="B20" i="41"/>
  <c r="B38" i="41"/>
  <c r="D38" i="41" s="1"/>
  <c r="B48" i="41"/>
  <c r="B58" i="41"/>
  <c r="D58" i="41" s="1"/>
  <c r="F25" i="32"/>
  <c r="F23" i="32"/>
  <c r="F14" i="32"/>
  <c r="F42" i="32"/>
  <c r="F49" i="32"/>
  <c r="B22" i="41"/>
  <c r="E28" i="41"/>
  <c r="B47" i="41"/>
  <c r="F47" i="41" s="1"/>
  <c r="B57" i="41"/>
  <c r="F40" i="32"/>
  <c r="F39" i="32"/>
  <c r="F33" i="32"/>
  <c r="F30" i="32"/>
  <c r="F16" i="32"/>
  <c r="F5" i="41" a="1"/>
  <c r="B13" i="41"/>
  <c r="D13" i="41" s="1"/>
  <c r="B21" i="41"/>
  <c r="B43" i="41"/>
  <c r="B56" i="41"/>
  <c r="B29" i="41"/>
  <c r="F34" i="32"/>
  <c r="F19" i="32"/>
  <c r="F46" i="32"/>
  <c r="F11" i="32"/>
  <c r="B8" i="41"/>
  <c r="E8" i="41" s="1"/>
  <c r="B19" i="41"/>
  <c r="N19" i="41" s="1"/>
  <c r="B45" i="41"/>
  <c r="E45" i="41" s="1"/>
  <c r="B39" i="41"/>
  <c r="B52" i="41"/>
  <c r="B61" i="41"/>
  <c r="B36" i="41"/>
  <c r="B40" i="41"/>
  <c r="B42" i="41"/>
  <c r="B55" i="41"/>
  <c r="L8" i="42" a="1"/>
  <c r="G5" i="42"/>
  <c r="J6" i="42"/>
  <c r="M50" i="42"/>
  <c r="G59" i="42"/>
  <c r="K6" i="42"/>
  <c r="M27" i="42"/>
  <c r="M48" i="42"/>
  <c r="D8" i="42"/>
  <c r="M14" i="42"/>
  <c r="O39" i="42"/>
  <c r="M43" i="42"/>
  <c r="O50" i="42"/>
  <c r="M55" i="42"/>
  <c r="M5" i="42" a="1"/>
  <c r="M53" i="42"/>
  <c r="D6" i="42"/>
  <c r="M11" i="42"/>
  <c r="E29" i="42"/>
  <c r="M29" i="42"/>
  <c r="M47" i="42"/>
  <c r="M52" i="42"/>
  <c r="G55" i="42"/>
  <c r="J39" i="42"/>
  <c r="J57" i="42"/>
  <c r="G5" i="41" a="1"/>
  <c r="M5" i="41" a="1"/>
  <c r="L8" i="41" a="1"/>
  <c r="G15" i="41"/>
  <c r="G24" i="41"/>
  <c r="G55" i="41"/>
  <c r="F8" i="41" a="1"/>
  <c r="N14" i="41"/>
  <c r="G14" i="41"/>
  <c r="E14" i="41"/>
  <c r="D14" i="41"/>
  <c r="G30" i="41"/>
  <c r="G8" i="41" a="1"/>
  <c r="G37" i="41"/>
  <c r="G23" i="41"/>
  <c r="K21" i="41"/>
  <c r="G44" i="41"/>
  <c r="G50" i="41"/>
  <c r="G27" i="41"/>
  <c r="G45" i="41"/>
  <c r="G56" i="41"/>
  <c r="E11" i="41"/>
  <c r="D51" i="41"/>
  <c r="D41" i="41"/>
  <c r="G42" i="41"/>
  <c r="G51" i="41"/>
  <c r="O34" i="40"/>
  <c r="O11" i="40"/>
  <c r="N24" i="40"/>
  <c r="J31" i="40"/>
  <c r="G36" i="40"/>
  <c r="F37" i="40"/>
  <c r="F51" i="40"/>
  <c r="L14" i="40"/>
  <c r="K17" i="40"/>
  <c r="O17" i="40"/>
  <c r="F33" i="40"/>
  <c r="F57" i="40"/>
  <c r="L11" i="40"/>
  <c r="J11" i="40"/>
  <c r="L31" i="40"/>
  <c r="K31" i="40"/>
  <c r="F7" i="40"/>
  <c r="J13" i="40"/>
  <c r="G6" i="40"/>
  <c r="L7" i="40"/>
  <c r="G60" i="40"/>
  <c r="G38" i="40"/>
  <c r="G43" i="40"/>
  <c r="G37" i="40"/>
  <c r="G50" i="40"/>
  <c r="G59" i="40"/>
  <c r="G49" i="40"/>
  <c r="G41" i="40"/>
  <c r="G34" i="40"/>
  <c r="G26" i="40"/>
  <c r="G42" i="40"/>
  <c r="N11" i="40"/>
  <c r="K19" i="40"/>
  <c r="J19" i="40"/>
  <c r="G29" i="40"/>
  <c r="E29" i="40"/>
  <c r="D29" i="40"/>
  <c r="F53" i="40"/>
  <c r="F59" i="40"/>
  <c r="F61" i="40"/>
  <c r="F36" i="40"/>
  <c r="F29" i="40"/>
  <c r="F8" i="40" a="1"/>
  <c r="F56" i="40"/>
  <c r="F48" i="40"/>
  <c r="F45" i="40"/>
  <c r="F58" i="40"/>
  <c r="F40" i="40"/>
  <c r="F23" i="40"/>
  <c r="F18" i="40"/>
  <c r="F49" i="40"/>
  <c r="F41" i="40"/>
  <c r="F34" i="40"/>
  <c r="L8" i="40" a="1"/>
  <c r="N8" i="40"/>
  <c r="K11" i="40"/>
  <c r="G7" i="40"/>
  <c r="F12" i="40"/>
  <c r="N29" i="40"/>
  <c r="F35" i="40"/>
  <c r="G48" i="40"/>
  <c r="G53" i="40"/>
  <c r="L6" i="40"/>
  <c r="F16" i="40"/>
  <c r="L57" i="40"/>
  <c r="L50" i="40"/>
  <c r="L59" i="40"/>
  <c r="L34" i="40"/>
  <c r="H9" i="40"/>
  <c r="L38" i="40"/>
  <c r="L27" i="40"/>
  <c r="F13" i="40"/>
  <c r="F14" i="40"/>
  <c r="D14" i="40"/>
  <c r="F22" i="40"/>
  <c r="G20" i="40"/>
  <c r="O29" i="40"/>
  <c r="L21" i="40"/>
  <c r="L48" i="40"/>
  <c r="L58" i="40"/>
  <c r="G61" i="40"/>
  <c r="F6" i="40"/>
  <c r="O6" i="40"/>
  <c r="J6" i="40"/>
  <c r="G15" i="40"/>
  <c r="E15" i="40"/>
  <c r="D15" i="40"/>
  <c r="F24" i="40"/>
  <c r="D24" i="40"/>
  <c r="M5" i="40" a="1"/>
  <c r="E11" i="40"/>
  <c r="D11" i="40"/>
  <c r="G18" i="40"/>
  <c r="E27" i="40"/>
  <c r="G47" i="40"/>
  <c r="F43" i="40"/>
  <c r="F60" i="40"/>
  <c r="K6" i="40"/>
  <c r="F11" i="40"/>
  <c r="E14" i="40"/>
  <c r="F15" i="40"/>
  <c r="F27" i="40"/>
  <c r="G35" i="40"/>
  <c r="L40" i="40"/>
  <c r="F42" i="40"/>
  <c r="F55" i="40"/>
  <c r="K24" i="40"/>
  <c r="E35" i="40"/>
  <c r="K37" i="40"/>
  <c r="N40" i="40"/>
  <c r="D48" i="40"/>
  <c r="K55" i="40"/>
  <c r="N58" i="40"/>
  <c r="L24" i="40"/>
  <c r="G23" i="40"/>
  <c r="L30" i="40"/>
  <c r="G31" i="40"/>
  <c r="O31" i="40"/>
  <c r="J36" i="40"/>
  <c r="D37" i="40"/>
  <c r="L37" i="40"/>
  <c r="G40" i="40"/>
  <c r="O40" i="40"/>
  <c r="E48" i="40"/>
  <c r="G44" i="40"/>
  <c r="J52" i="40"/>
  <c r="D55" i="40"/>
  <c r="L55" i="40"/>
  <c r="G58" i="40"/>
  <c r="E37" i="40"/>
  <c r="K52" i="40"/>
  <c r="D53" i="40"/>
  <c r="E55" i="40"/>
  <c r="L52" i="40"/>
  <c r="E53" i="40"/>
  <c r="D61" i="40"/>
  <c r="L61" i="40"/>
  <c r="L20" i="40"/>
  <c r="G30" i="40"/>
  <c r="L33" i="40"/>
  <c r="E36" i="40"/>
  <c r="F38" i="40"/>
  <c r="L42" i="40"/>
  <c r="L60" i="40"/>
  <c r="E61" i="40"/>
  <c r="K40" i="40"/>
  <c r="E42" i="40"/>
  <c r="K58" i="40"/>
  <c r="E60" i="40"/>
  <c r="L16" i="32"/>
  <c r="L15" i="32"/>
  <c r="L18" i="32"/>
  <c r="L53" i="32"/>
  <c r="L24" i="32"/>
  <c r="L20" i="32"/>
  <c r="L12" i="32"/>
  <c r="L44" i="32"/>
  <c r="L35" i="32"/>
  <c r="L43" i="32"/>
  <c r="L17" i="32"/>
  <c r="L13" i="32"/>
  <c r="L36" i="32"/>
  <c r="L32" i="32"/>
  <c r="L51" i="32"/>
  <c r="L28" i="32"/>
  <c r="L45" i="32"/>
  <c r="L38" i="32"/>
  <c r="L26" i="32"/>
  <c r="L37" i="32"/>
  <c r="L48" i="32"/>
  <c r="F12" i="32"/>
  <c r="F44" i="32"/>
  <c r="F35" i="32"/>
  <c r="F43" i="32"/>
  <c r="F17" i="32"/>
  <c r="F13" i="32"/>
  <c r="F36" i="32"/>
  <c r="F32" i="32"/>
  <c r="F52" i="32"/>
  <c r="F51" i="32"/>
  <c r="F41" i="32"/>
  <c r="F37" i="32"/>
  <c r="F50" i="32"/>
  <c r="F27" i="32"/>
  <c r="F21" i="32"/>
  <c r="F47" i="32"/>
  <c r="F15" i="32"/>
  <c r="F18" i="32"/>
  <c r="F53" i="32"/>
  <c r="F31" i="32"/>
  <c r="C43" i="32"/>
  <c r="G43" i="32" s="1"/>
  <c r="C45" i="26"/>
  <c r="C38" i="26"/>
  <c r="O22" i="26"/>
  <c r="C13" i="26"/>
  <c r="I32" i="26"/>
  <c r="I52" i="26"/>
  <c r="I51" i="32"/>
  <c r="I38" i="26"/>
  <c r="I42" i="26"/>
  <c r="I43" i="32"/>
  <c r="I35" i="26"/>
  <c r="C44" i="26"/>
  <c r="C26" i="26"/>
  <c r="C47" i="26"/>
  <c r="C28" i="26"/>
  <c r="C35" i="32"/>
  <c r="C41" i="26"/>
  <c r="C36" i="26"/>
  <c r="C12" i="26"/>
  <c r="C37" i="26"/>
  <c r="C52" i="26"/>
  <c r="C32" i="26"/>
  <c r="C8" i="26"/>
  <c r="N38" i="32"/>
  <c r="N21" i="32"/>
  <c r="F6" i="32"/>
  <c r="I53" i="26"/>
  <c r="I24" i="32"/>
  <c r="I47" i="26"/>
  <c r="I26" i="26"/>
  <c r="I30" i="32"/>
  <c r="I9" i="32"/>
  <c r="I45" i="26"/>
  <c r="I27" i="26"/>
  <c r="I33" i="26"/>
  <c r="I50" i="26"/>
  <c r="I15" i="26"/>
  <c r="N59" i="32"/>
  <c r="N27" i="32"/>
  <c r="N6" i="32"/>
  <c r="N61" i="32"/>
  <c r="N30" i="32"/>
  <c r="N35" i="32"/>
  <c r="N57" i="32"/>
  <c r="N32" i="32"/>
  <c r="D7" i="32"/>
  <c r="F7" i="32"/>
  <c r="N22" i="32"/>
  <c r="N17" i="32"/>
  <c r="J12" i="32"/>
  <c r="I40" i="26"/>
  <c r="I21" i="26"/>
  <c r="I18" i="26"/>
  <c r="I16" i="32"/>
  <c r="I22" i="32"/>
  <c r="I28" i="32"/>
  <c r="M28" i="32" s="1"/>
  <c r="I49" i="32"/>
  <c r="I48" i="32"/>
  <c r="I23" i="26"/>
  <c r="I14" i="32"/>
  <c r="M14" i="32" s="1"/>
  <c r="J5" i="32"/>
  <c r="O42" i="32"/>
  <c r="I29" i="26"/>
  <c r="I25" i="26"/>
  <c r="M7" i="32"/>
  <c r="I20" i="32"/>
  <c r="O26" i="32"/>
  <c r="O33" i="32"/>
  <c r="O47" i="32"/>
  <c r="O27" i="32"/>
  <c r="I12" i="26"/>
  <c r="I36" i="26"/>
  <c r="I31" i="26"/>
  <c r="I37" i="32"/>
  <c r="M37" i="32" s="1"/>
  <c r="I41" i="32"/>
  <c r="I19" i="32"/>
  <c r="M19" i="32" s="1"/>
  <c r="O56" i="32"/>
  <c r="I46" i="26"/>
  <c r="I34" i="26"/>
  <c r="I13" i="26"/>
  <c r="I39" i="32"/>
  <c r="M39" i="32" s="1"/>
  <c r="I11" i="26"/>
  <c r="I44" i="32"/>
  <c r="M44" i="32" s="1"/>
  <c r="O13" i="32"/>
  <c r="J52" i="32"/>
  <c r="E6" i="32"/>
  <c r="D50" i="32"/>
  <c r="O50" i="32"/>
  <c r="E29" i="32"/>
  <c r="O29" i="32"/>
  <c r="D29" i="32"/>
  <c r="G8" i="32" a="1"/>
  <c r="C9" i="32"/>
  <c r="O8" i="32"/>
  <c r="E8" i="32"/>
  <c r="D8" i="32"/>
  <c r="O5" i="32"/>
  <c r="E5" i="32"/>
  <c r="D58" i="32"/>
  <c r="E58" i="32"/>
  <c r="D57" i="32"/>
  <c r="O57" i="32"/>
  <c r="E57" i="32"/>
  <c r="D32" i="32"/>
  <c r="O32" i="32"/>
  <c r="E32" i="32"/>
  <c r="D17" i="32"/>
  <c r="E17" i="32"/>
  <c r="C33" i="26"/>
  <c r="C21" i="32"/>
  <c r="C40" i="26"/>
  <c r="C18" i="26"/>
  <c r="C49" i="32"/>
  <c r="E12" i="32"/>
  <c r="C27" i="26"/>
  <c r="C17" i="26"/>
  <c r="O12" i="32"/>
  <c r="C16" i="32"/>
  <c r="G16" i="32" s="1"/>
  <c r="C24" i="32"/>
  <c r="C23" i="32"/>
  <c r="C48" i="32"/>
  <c r="G48" i="32" s="1"/>
  <c r="C19" i="26"/>
  <c r="C14" i="32"/>
  <c r="G14" i="32" s="1"/>
  <c r="C25" i="32"/>
  <c r="C34" i="32"/>
  <c r="C53" i="32"/>
  <c r="C50" i="26"/>
  <c r="C51" i="26"/>
  <c r="C29" i="26"/>
  <c r="E27" i="32"/>
  <c r="C42" i="26"/>
  <c r="C15" i="26"/>
  <c r="C31" i="26"/>
  <c r="C20" i="26"/>
  <c r="C11" i="32"/>
  <c r="G11" i="32" s="1"/>
  <c r="O52" i="32"/>
  <c r="C22" i="32"/>
  <c r="G22" i="32" s="1"/>
  <c r="C46" i="26"/>
  <c r="O60" i="32"/>
  <c r="D40" i="32"/>
  <c r="C39" i="26"/>
  <c r="C30" i="26"/>
  <c r="E45" i="32"/>
  <c r="O46" i="32"/>
  <c r="E50" i="32"/>
  <c r="J8" i="32"/>
  <c r="N8" i="32"/>
  <c r="J46" i="32"/>
  <c r="K46" i="32"/>
  <c r="N16" i="32"/>
  <c r="K55" i="32"/>
  <c r="N55" i="32"/>
  <c r="J34" i="32"/>
  <c r="K34" i="32"/>
  <c r="J26" i="32"/>
  <c r="K26" i="32"/>
  <c r="K13" i="32"/>
  <c r="J13" i="32"/>
  <c r="J55" i="32"/>
  <c r="K6" i="32"/>
  <c r="K56" i="32"/>
  <c r="J36" i="32"/>
  <c r="N13" i="32"/>
  <c r="N39" i="32"/>
  <c r="N7" i="32"/>
  <c r="J6" i="32"/>
  <c r="N58" i="32"/>
  <c r="N48" i="32"/>
  <c r="D51" i="32"/>
  <c r="E51" i="32"/>
  <c r="D56" i="32"/>
  <c r="E56" i="32"/>
  <c r="N60" i="32"/>
  <c r="N53" i="32"/>
  <c r="N56" i="32"/>
  <c r="N25" i="32"/>
  <c r="N11" i="32"/>
  <c r="N47" i="32"/>
  <c r="N43" i="32"/>
  <c r="N36" i="32"/>
  <c r="K36" i="32"/>
  <c r="N51" i="32"/>
  <c r="N29" i="32"/>
  <c r="K25" i="32"/>
  <c r="K29" i="32"/>
  <c r="N33" i="32"/>
  <c r="N50" i="32"/>
  <c r="N45" i="32"/>
  <c r="E44" i="32"/>
  <c r="N52" i="32"/>
  <c r="N15" i="32"/>
  <c r="N23" i="32"/>
  <c r="N49" i="32"/>
  <c r="N40" i="32"/>
  <c r="E18" i="32"/>
  <c r="D27" i="32"/>
  <c r="N42" i="32"/>
  <c r="E47" i="32"/>
  <c r="E40" i="32"/>
  <c r="N12" i="32"/>
  <c r="K8" i="32"/>
  <c r="H9" i="32"/>
  <c r="E31" i="32"/>
  <c r="D31" i="32"/>
  <c r="N26" i="32"/>
  <c r="E26" i="32"/>
  <c r="D26" i="32"/>
  <c r="O36" i="32"/>
  <c r="E36" i="32"/>
  <c r="D36" i="32"/>
  <c r="O38" i="32"/>
  <c r="K38" i="32"/>
  <c r="J38" i="32"/>
  <c r="N19" i="32"/>
  <c r="K17" i="32"/>
  <c r="J17" i="32"/>
  <c r="N37" i="32"/>
  <c r="N34" i="32"/>
  <c r="N46" i="32"/>
  <c r="E46" i="32"/>
  <c r="D46" i="32"/>
  <c r="K53" i="32"/>
  <c r="J53" i="32"/>
  <c r="K18" i="32"/>
  <c r="O18" i="32"/>
  <c r="J18" i="32"/>
  <c r="N41" i="32"/>
  <c r="N28" i="32"/>
  <c r="M6" i="32"/>
  <c r="O7" i="32"/>
  <c r="N14" i="32"/>
  <c r="K15" i="32"/>
  <c r="N5" i="32"/>
  <c r="L5" i="32" a="1"/>
  <c r="J7" i="32"/>
  <c r="K12" i="32"/>
  <c r="J15" i="32"/>
  <c r="G5" i="32" a="1"/>
  <c r="D5" i="32"/>
  <c r="K5" i="32"/>
  <c r="O6" i="32"/>
  <c r="K7" i="32"/>
  <c r="G8" i="32"/>
  <c r="D13" i="32"/>
  <c r="O17" i="32"/>
  <c r="N18" i="32"/>
  <c r="O15" i="32"/>
  <c r="N44" i="32"/>
  <c r="L8" i="32" a="1"/>
  <c r="J11" i="32"/>
  <c r="E13" i="32"/>
  <c r="B9" i="32"/>
  <c r="M8" i="32" a="1"/>
  <c r="D12" i="32"/>
  <c r="K11" i="32"/>
  <c r="E19" i="32"/>
  <c r="D19" i="32"/>
  <c r="O40" i="32"/>
  <c r="K52" i="32"/>
  <c r="D55" i="32"/>
  <c r="O58" i="32"/>
  <c r="D52" i="32"/>
  <c r="E55" i="32"/>
  <c r="J60" i="32"/>
  <c r="J23" i="32"/>
  <c r="D30" i="32"/>
  <c r="J33" i="32"/>
  <c r="D39" i="32"/>
  <c r="J42" i="32"/>
  <c r="D38" i="32"/>
  <c r="J47" i="32"/>
  <c r="E52" i="32"/>
  <c r="J59" i="32"/>
  <c r="K60" i="32"/>
  <c r="D61" i="32"/>
  <c r="J21" i="32"/>
  <c r="K23" i="32"/>
  <c r="D28" i="32"/>
  <c r="E30" i="32"/>
  <c r="K33" i="32"/>
  <c r="D37" i="32"/>
  <c r="E39" i="32"/>
  <c r="J40" i="32"/>
  <c r="K42" i="32"/>
  <c r="D41" i="32"/>
  <c r="E38" i="32"/>
  <c r="K47" i="32"/>
  <c r="D44" i="32"/>
  <c r="O55" i="32"/>
  <c r="J58" i="32"/>
  <c r="D60" i="32"/>
  <c r="E61" i="32"/>
  <c r="D15" i="32"/>
  <c r="J27" i="32"/>
  <c r="K21" i="32"/>
  <c r="E28" i="32"/>
  <c r="J32" i="32"/>
  <c r="D33" i="32"/>
  <c r="E37" i="32"/>
  <c r="K40" i="32"/>
  <c r="D42" i="32"/>
  <c r="E41" i="32"/>
  <c r="J50" i="32"/>
  <c r="D47" i="32"/>
  <c r="J57" i="32"/>
  <c r="K58" i="32"/>
  <c r="D59" i="32"/>
  <c r="E60" i="32"/>
  <c r="D18" i="32"/>
  <c r="E15" i="32"/>
  <c r="J25" i="32"/>
  <c r="K27" i="32"/>
  <c r="J29" i="32"/>
  <c r="K32" i="32"/>
  <c r="E33" i="32"/>
  <c r="E42" i="32"/>
  <c r="K50" i="32"/>
  <c r="D45" i="32"/>
  <c r="J56" i="32"/>
  <c r="K57" i="32"/>
  <c r="E59" i="32"/>
  <c r="I6" i="26"/>
  <c r="I5" i="26"/>
  <c r="C6" i="26"/>
  <c r="C5" i="26"/>
  <c r="I7" i="26"/>
  <c r="I55" i="26"/>
  <c r="I8" i="26"/>
  <c r="C7" i="26"/>
  <c r="C55" i="26"/>
  <c r="D21" i="41" l="1"/>
  <c r="E21" i="41"/>
  <c r="J61" i="32"/>
  <c r="M59" i="32"/>
  <c r="N9" i="40"/>
  <c r="O20" i="32"/>
  <c r="L33" i="41"/>
  <c r="M53" i="41"/>
  <c r="K50" i="41"/>
  <c r="K29" i="41"/>
  <c r="G16" i="26"/>
  <c r="C9" i="26"/>
  <c r="D9" i="40"/>
  <c r="E9" i="40"/>
  <c r="K58" i="42"/>
  <c r="O45" i="32"/>
  <c r="P45" i="32" s="1"/>
  <c r="L17" i="41"/>
  <c r="L18" i="41"/>
  <c r="M60" i="41"/>
  <c r="M17" i="41"/>
  <c r="M18" i="41"/>
  <c r="F31" i="41"/>
  <c r="F18" i="41"/>
  <c r="F17" i="41"/>
  <c r="M42" i="41"/>
  <c r="M12" i="41"/>
  <c r="M18" i="40"/>
  <c r="G57" i="40"/>
  <c r="J5" i="41"/>
  <c r="J45" i="32"/>
  <c r="L58" i="41"/>
  <c r="D24" i="41"/>
  <c r="O59" i="32"/>
  <c r="P59" i="32" s="1"/>
  <c r="L5" i="41"/>
  <c r="E37" i="41"/>
  <c r="J56" i="42"/>
  <c r="K56" i="42"/>
  <c r="K38" i="42"/>
  <c r="N55" i="41"/>
  <c r="L31" i="32"/>
  <c r="O56" i="42"/>
  <c r="P56" i="42" s="1"/>
  <c r="K20" i="41"/>
  <c r="G16" i="40"/>
  <c r="M61" i="32"/>
  <c r="K61" i="32"/>
  <c r="F5" i="42"/>
  <c r="M34" i="42"/>
  <c r="J20" i="40"/>
  <c r="M60" i="40"/>
  <c r="M56" i="41"/>
  <c r="E16" i="40"/>
  <c r="D16" i="40"/>
  <c r="M45" i="32"/>
  <c r="J35" i="32"/>
  <c r="K35" i="32"/>
  <c r="K47" i="42"/>
  <c r="F36" i="41"/>
  <c r="F60" i="41"/>
  <c r="M41" i="41"/>
  <c r="M16" i="41"/>
  <c r="M15" i="41"/>
  <c r="M28" i="41"/>
  <c r="M59" i="41"/>
  <c r="O7" i="41"/>
  <c r="M57" i="41"/>
  <c r="O61" i="40"/>
  <c r="P61" i="40" s="1"/>
  <c r="K57" i="41"/>
  <c r="M35" i="41"/>
  <c r="M48" i="41"/>
  <c r="M47" i="41"/>
  <c r="M25" i="41"/>
  <c r="M23" i="41"/>
  <c r="I9" i="41"/>
  <c r="M40" i="41"/>
  <c r="M38" i="41"/>
  <c r="M52" i="41"/>
  <c r="M31" i="41"/>
  <c r="M32" i="41"/>
  <c r="M34" i="41"/>
  <c r="M44" i="41"/>
  <c r="M45" i="41"/>
  <c r="O57" i="41"/>
  <c r="M37" i="41"/>
  <c r="M20" i="41"/>
  <c r="D57" i="40"/>
  <c r="E52" i="42"/>
  <c r="N16" i="42"/>
  <c r="P16" i="42" s="1"/>
  <c r="M30" i="41"/>
  <c r="J36" i="41"/>
  <c r="D20" i="32"/>
  <c r="M36" i="41"/>
  <c r="O36" i="41"/>
  <c r="M39" i="41"/>
  <c r="L29" i="42"/>
  <c r="J5" i="42"/>
  <c r="L34" i="41"/>
  <c r="F39" i="41"/>
  <c r="F33" i="41"/>
  <c r="N20" i="32"/>
  <c r="F34" i="41"/>
  <c r="F20" i="32"/>
  <c r="F11" i="41"/>
  <c r="F20" i="41"/>
  <c r="F51" i="41"/>
  <c r="D6" i="41"/>
  <c r="F14" i="41"/>
  <c r="F61" i="41"/>
  <c r="F35" i="41"/>
  <c r="E7" i="41"/>
  <c r="J50" i="40"/>
  <c r="N24" i="32"/>
  <c r="M29" i="40"/>
  <c r="M46" i="40"/>
  <c r="M13" i="40"/>
  <c r="M23" i="40"/>
  <c r="M44" i="42"/>
  <c r="M27" i="40"/>
  <c r="J44" i="42"/>
  <c r="O47" i="40"/>
  <c r="J47" i="40"/>
  <c r="M52" i="40"/>
  <c r="M38" i="40"/>
  <c r="M59" i="40"/>
  <c r="M44" i="40"/>
  <c r="M37" i="40"/>
  <c r="M22" i="40"/>
  <c r="M30" i="40"/>
  <c r="M56" i="40"/>
  <c r="M40" i="40"/>
  <c r="M43" i="40"/>
  <c r="M53" i="40"/>
  <c r="O20" i="40"/>
  <c r="M41" i="40"/>
  <c r="N24" i="41"/>
  <c r="P24" i="41" s="1"/>
  <c r="E15" i="41"/>
  <c r="D33" i="41"/>
  <c r="E31" i="41"/>
  <c r="G31" i="41"/>
  <c r="L12" i="40"/>
  <c r="L25" i="40"/>
  <c r="O31" i="32"/>
  <c r="P31" i="32" s="1"/>
  <c r="J31" i="32"/>
  <c r="N12" i="42"/>
  <c r="J50" i="41"/>
  <c r="D20" i="41"/>
  <c r="F42" i="41"/>
  <c r="F29" i="41"/>
  <c r="F22" i="41"/>
  <c r="F12" i="41"/>
  <c r="F53" i="41"/>
  <c r="F25" i="41"/>
  <c r="F24" i="41"/>
  <c r="F56" i="41"/>
  <c r="D47" i="41"/>
  <c r="F43" i="41"/>
  <c r="E47" i="41"/>
  <c r="F37" i="41"/>
  <c r="F52" i="41"/>
  <c r="F57" i="41"/>
  <c r="P6" i="42"/>
  <c r="E15" i="42"/>
  <c r="F15" i="42"/>
  <c r="D12" i="42"/>
  <c r="G55" i="26"/>
  <c r="G29" i="26"/>
  <c r="E20" i="32"/>
  <c r="N33" i="41"/>
  <c r="P33" i="41" s="1"/>
  <c r="K33" i="41"/>
  <c r="J57" i="41"/>
  <c r="L35" i="41"/>
  <c r="L28" i="41"/>
  <c r="L6" i="41"/>
  <c r="K5" i="41"/>
  <c r="N28" i="41"/>
  <c r="L12" i="42"/>
  <c r="N30" i="42"/>
  <c r="P30" i="42" s="1"/>
  <c r="L45" i="42"/>
  <c r="J48" i="42"/>
  <c r="N37" i="42"/>
  <c r="L24" i="42"/>
  <c r="L13" i="42"/>
  <c r="L47" i="42"/>
  <c r="J22" i="42"/>
  <c r="K12" i="40"/>
  <c r="K31" i="32"/>
  <c r="M17" i="26"/>
  <c r="E34" i="41"/>
  <c r="G48" i="41"/>
  <c r="E48" i="41"/>
  <c r="E33" i="40"/>
  <c r="D33" i="40"/>
  <c r="G33" i="40"/>
  <c r="J22" i="41"/>
  <c r="K21" i="42"/>
  <c r="M19" i="41"/>
  <c r="J61" i="40"/>
  <c r="J46" i="41"/>
  <c r="M46" i="41"/>
  <c r="M49" i="41"/>
  <c r="K22" i="42"/>
  <c r="K30" i="40"/>
  <c r="O30" i="40"/>
  <c r="M22" i="42"/>
  <c r="O50" i="40"/>
  <c r="J30" i="40"/>
  <c r="M24" i="41"/>
  <c r="M27" i="41"/>
  <c r="K49" i="41"/>
  <c r="E33" i="41"/>
  <c r="E25" i="41"/>
  <c r="E57" i="40"/>
  <c r="D25" i="41"/>
  <c r="E21" i="40"/>
  <c r="K25" i="40"/>
  <c r="J25" i="40"/>
  <c r="K12" i="42"/>
  <c r="O37" i="41"/>
  <c r="O21" i="42"/>
  <c r="G57" i="41"/>
  <c r="J21" i="40"/>
  <c r="L36" i="42"/>
  <c r="L30" i="42"/>
  <c r="L37" i="42"/>
  <c r="K7" i="42"/>
  <c r="L56" i="42"/>
  <c r="L46" i="42"/>
  <c r="L20" i="42"/>
  <c r="N35" i="42"/>
  <c r="L23" i="42"/>
  <c r="J46" i="42"/>
  <c r="N32" i="42"/>
  <c r="L22" i="42"/>
  <c r="L61" i="42"/>
  <c r="J29" i="42"/>
  <c r="L19" i="42"/>
  <c r="N5" i="42"/>
  <c r="P5" i="42" s="1"/>
  <c r="L6" i="42"/>
  <c r="J21" i="42"/>
  <c r="N29" i="42"/>
  <c r="P29" i="42" s="1"/>
  <c r="K29" i="42"/>
  <c r="J53" i="42"/>
  <c r="N59" i="41"/>
  <c r="J49" i="41"/>
  <c r="J34" i="41"/>
  <c r="L46" i="41"/>
  <c r="K34" i="41"/>
  <c r="K52" i="41"/>
  <c r="N30" i="41"/>
  <c r="P30" i="41" s="1"/>
  <c r="G42" i="26"/>
  <c r="E55" i="42"/>
  <c r="F31" i="42"/>
  <c r="D55" i="42"/>
  <c r="E12" i="42"/>
  <c r="N28" i="42"/>
  <c r="F6" i="42"/>
  <c r="D49" i="42"/>
  <c r="F7" i="42"/>
  <c r="F37" i="42"/>
  <c r="N13" i="41"/>
  <c r="E36" i="41"/>
  <c r="D61" i="41"/>
  <c r="D36" i="41"/>
  <c r="D8" i="41"/>
  <c r="F50" i="41"/>
  <c r="B9" i="41"/>
  <c r="F9" i="41" s="1"/>
  <c r="F16" i="41"/>
  <c r="F48" i="41"/>
  <c r="E13" i="41"/>
  <c r="F38" i="41"/>
  <c r="N36" i="41"/>
  <c r="F13" i="41"/>
  <c r="N8" i="41"/>
  <c r="E61" i="41"/>
  <c r="D19" i="41"/>
  <c r="D55" i="41"/>
  <c r="E19" i="41"/>
  <c r="F21" i="41"/>
  <c r="F49" i="41"/>
  <c r="N53" i="41"/>
  <c r="F19" i="41"/>
  <c r="D42" i="41"/>
  <c r="N21" i="41"/>
  <c r="D26" i="41"/>
  <c r="N20" i="41"/>
  <c r="E20" i="41"/>
  <c r="E24" i="42"/>
  <c r="F13" i="42"/>
  <c r="F20" i="42"/>
  <c r="E59" i="42"/>
  <c r="F42" i="42"/>
  <c r="N60" i="42"/>
  <c r="D24" i="42"/>
  <c r="N31" i="40"/>
  <c r="P31" i="40" s="1"/>
  <c r="P35" i="40"/>
  <c r="N45" i="42"/>
  <c r="D37" i="42"/>
  <c r="D51" i="42"/>
  <c r="N51" i="42"/>
  <c r="N21" i="40"/>
  <c r="E45" i="42"/>
  <c r="E19" i="40"/>
  <c r="N16" i="40"/>
  <c r="P16" i="40" s="1"/>
  <c r="D18" i="40"/>
  <c r="E38" i="40"/>
  <c r="F31" i="40"/>
  <c r="N20" i="40"/>
  <c r="E46" i="40"/>
  <c r="N27" i="42"/>
  <c r="P27" i="42" s="1"/>
  <c r="E47" i="40"/>
  <c r="N52" i="40"/>
  <c r="P52" i="40" s="1"/>
  <c r="E17" i="42"/>
  <c r="G18" i="42"/>
  <c r="G51" i="26"/>
  <c r="G45" i="42"/>
  <c r="G16" i="42"/>
  <c r="G44" i="42"/>
  <c r="G11" i="41"/>
  <c r="O58" i="41"/>
  <c r="O8" i="42"/>
  <c r="P8" i="42" s="1"/>
  <c r="G50" i="26"/>
  <c r="G24" i="42"/>
  <c r="G57" i="42"/>
  <c r="G13" i="41"/>
  <c r="G8" i="42"/>
  <c r="G33" i="41"/>
  <c r="G30" i="26"/>
  <c r="G20" i="26"/>
  <c r="O58" i="40"/>
  <c r="P58" i="40" s="1"/>
  <c r="G15" i="42"/>
  <c r="G31" i="42"/>
  <c r="O18" i="42"/>
  <c r="G49" i="42"/>
  <c r="D58" i="40"/>
  <c r="G13" i="42"/>
  <c r="G46" i="42"/>
  <c r="O36" i="40"/>
  <c r="P36" i="40" s="1"/>
  <c r="G52" i="41"/>
  <c r="G39" i="26"/>
  <c r="G31" i="26"/>
  <c r="G33" i="26"/>
  <c r="G34" i="26"/>
  <c r="O32" i="40"/>
  <c r="D22" i="42"/>
  <c r="D30" i="42"/>
  <c r="G26" i="42"/>
  <c r="G43" i="42"/>
  <c r="G58" i="42"/>
  <c r="O61" i="41"/>
  <c r="G27" i="42"/>
  <c r="D33" i="42"/>
  <c r="G40" i="42"/>
  <c r="G46" i="40"/>
  <c r="G50" i="42"/>
  <c r="G34" i="42"/>
  <c r="G38" i="41"/>
  <c r="G32" i="42"/>
  <c r="D27" i="40"/>
  <c r="E26" i="41"/>
  <c r="G35" i="42"/>
  <c r="G19" i="42"/>
  <c r="G38" i="42"/>
  <c r="D31" i="41"/>
  <c r="O8" i="40"/>
  <c r="P8" i="40" s="1"/>
  <c r="E29" i="41"/>
  <c r="D26" i="42"/>
  <c r="D27" i="42"/>
  <c r="O13" i="42"/>
  <c r="O11" i="42"/>
  <c r="O21" i="41"/>
  <c r="D25" i="40"/>
  <c r="O19" i="40"/>
  <c r="P19" i="40" s="1"/>
  <c r="O13" i="40"/>
  <c r="D17" i="42"/>
  <c r="E14" i="42"/>
  <c r="D15" i="42"/>
  <c r="G39" i="42"/>
  <c r="O25" i="40"/>
  <c r="P25" i="40" s="1"/>
  <c r="O53" i="40"/>
  <c r="E25" i="40"/>
  <c r="G6" i="42"/>
  <c r="G48" i="42"/>
  <c r="E5" i="42"/>
  <c r="D11" i="42"/>
  <c r="E13" i="40"/>
  <c r="O25" i="42"/>
  <c r="O29" i="41"/>
  <c r="D29" i="41"/>
  <c r="O41" i="40"/>
  <c r="O11" i="41"/>
  <c r="P11" i="41" s="1"/>
  <c r="O27" i="40"/>
  <c r="L59" i="41"/>
  <c r="K12" i="41"/>
  <c r="N6" i="41"/>
  <c r="P6" i="41" s="1"/>
  <c r="K59" i="41"/>
  <c r="J31" i="41"/>
  <c r="J25" i="41"/>
  <c r="N25" i="41"/>
  <c r="J23" i="41"/>
  <c r="N31" i="41"/>
  <c r="P31" i="41" s="1"/>
  <c r="K44" i="41"/>
  <c r="K41" i="41"/>
  <c r="J20" i="41"/>
  <c r="N43" i="41"/>
  <c r="K38" i="41"/>
  <c r="L20" i="41"/>
  <c r="N12" i="41"/>
  <c r="N37" i="41"/>
  <c r="L38" i="41"/>
  <c r="K26" i="41"/>
  <c r="J41" i="41"/>
  <c r="K47" i="41"/>
  <c r="L43" i="42"/>
  <c r="L14" i="42"/>
  <c r="L58" i="42"/>
  <c r="P57" i="40"/>
  <c r="N56" i="40"/>
  <c r="L56" i="40"/>
  <c r="J18" i="40"/>
  <c r="J7" i="42"/>
  <c r="J18" i="42"/>
  <c r="L55" i="42"/>
  <c r="L15" i="42"/>
  <c r="N37" i="40"/>
  <c r="P37" i="40" s="1"/>
  <c r="N23" i="42"/>
  <c r="K43" i="40"/>
  <c r="L52" i="42"/>
  <c r="L42" i="42"/>
  <c r="L41" i="42"/>
  <c r="L18" i="42"/>
  <c r="J56" i="40"/>
  <c r="K35" i="40"/>
  <c r="N18" i="40"/>
  <c r="L53" i="42"/>
  <c r="L38" i="42"/>
  <c r="N27" i="40"/>
  <c r="N48" i="42"/>
  <c r="P48" i="42" s="1"/>
  <c r="L40" i="42"/>
  <c r="L44" i="42"/>
  <c r="L21" i="42"/>
  <c r="L17" i="42"/>
  <c r="L43" i="40"/>
  <c r="J12" i="42"/>
  <c r="L32" i="42"/>
  <c r="L31" i="42"/>
  <c r="L33" i="42"/>
  <c r="H9" i="42"/>
  <c r="J26" i="40"/>
  <c r="P40" i="40"/>
  <c r="J23" i="40"/>
  <c r="J13" i="42"/>
  <c r="L47" i="40"/>
  <c r="K47" i="40"/>
  <c r="L25" i="42"/>
  <c r="J46" i="40"/>
  <c r="L36" i="40"/>
  <c r="N23" i="40"/>
  <c r="P23" i="40" s="1"/>
  <c r="K13" i="42"/>
  <c r="K34" i="40"/>
  <c r="J38" i="40"/>
  <c r="K44" i="40"/>
  <c r="L15" i="40"/>
  <c r="K23" i="40"/>
  <c r="J52" i="42"/>
  <c r="N52" i="42"/>
  <c r="P52" i="42" s="1"/>
  <c r="K50" i="40"/>
  <c r="L46" i="40"/>
  <c r="N46" i="40"/>
  <c r="P48" i="40"/>
  <c r="J28" i="42"/>
  <c r="J45" i="40"/>
  <c r="N15" i="40"/>
  <c r="N17" i="40"/>
  <c r="P17" i="40" s="1"/>
  <c r="J15" i="40"/>
  <c r="K50" i="42"/>
  <c r="J49" i="40"/>
  <c r="J36" i="42"/>
  <c r="K28" i="40"/>
  <c r="J34" i="40"/>
  <c r="O47" i="41"/>
  <c r="O19" i="41"/>
  <c r="P19" i="41" s="1"/>
  <c r="O57" i="42"/>
  <c r="P57" i="42" s="1"/>
  <c r="O60" i="41"/>
  <c r="P60" i="41" s="1"/>
  <c r="O60" i="40"/>
  <c r="P60" i="40" s="1"/>
  <c r="M16" i="42"/>
  <c r="O49" i="40"/>
  <c r="K8" i="40"/>
  <c r="J19" i="41"/>
  <c r="O61" i="42"/>
  <c r="P61" i="42" s="1"/>
  <c r="K58" i="41"/>
  <c r="K27" i="40"/>
  <c r="K35" i="42"/>
  <c r="M51" i="41"/>
  <c r="M51" i="42"/>
  <c r="O14" i="41"/>
  <c r="P14" i="41" s="1"/>
  <c r="M61" i="42"/>
  <c r="J61" i="42"/>
  <c r="K48" i="41"/>
  <c r="K19" i="32"/>
  <c r="M58" i="41"/>
  <c r="M13" i="41"/>
  <c r="M55" i="26"/>
  <c r="J58" i="41"/>
  <c r="M14" i="41"/>
  <c r="O59" i="42"/>
  <c r="J35" i="40"/>
  <c r="M55" i="41"/>
  <c r="M22" i="41"/>
  <c r="M26" i="40"/>
  <c r="K20" i="42"/>
  <c r="O35" i="42"/>
  <c r="M28" i="42"/>
  <c r="O43" i="41"/>
  <c r="O21" i="40"/>
  <c r="K28" i="41"/>
  <c r="K5" i="42"/>
  <c r="J53" i="41"/>
  <c r="M12" i="40"/>
  <c r="J35" i="41"/>
  <c r="J29" i="41"/>
  <c r="K35" i="41"/>
  <c r="J13" i="41"/>
  <c r="J12" i="40"/>
  <c r="M29" i="41"/>
  <c r="K13" i="41"/>
  <c r="M25" i="42"/>
  <c r="O37" i="42"/>
  <c r="O26" i="42"/>
  <c r="O32" i="41"/>
  <c r="O39" i="40"/>
  <c r="O40" i="41"/>
  <c r="O12" i="40"/>
  <c r="P12" i="40" s="1"/>
  <c r="K25" i="42"/>
  <c r="O13" i="41"/>
  <c r="O36" i="42"/>
  <c r="J39" i="40"/>
  <c r="M36" i="42"/>
  <c r="J20" i="42"/>
  <c r="K28" i="42"/>
  <c r="M24" i="42"/>
  <c r="P33" i="40"/>
  <c r="K45" i="40"/>
  <c r="O28" i="42"/>
  <c r="K16" i="40"/>
  <c r="J21" i="41"/>
  <c r="O9" i="32"/>
  <c r="J44" i="40"/>
  <c r="K60" i="40"/>
  <c r="M49" i="40"/>
  <c r="J5" i="40"/>
  <c r="M57" i="40"/>
  <c r="M42" i="40"/>
  <c r="M51" i="40"/>
  <c r="M24" i="40"/>
  <c r="M14" i="40"/>
  <c r="M31" i="40"/>
  <c r="O7" i="40"/>
  <c r="P7" i="40" s="1"/>
  <c r="J16" i="41"/>
  <c r="J8" i="41"/>
  <c r="J51" i="41"/>
  <c r="O15" i="41"/>
  <c r="M33" i="41"/>
  <c r="J16" i="42"/>
  <c r="O23" i="42"/>
  <c r="K23" i="42"/>
  <c r="J11" i="42"/>
  <c r="J41" i="40"/>
  <c r="K57" i="40"/>
  <c r="K5" i="40"/>
  <c r="J11" i="41"/>
  <c r="O8" i="41"/>
  <c r="M61" i="40"/>
  <c r="M25" i="40"/>
  <c r="O44" i="40"/>
  <c r="M32" i="40"/>
  <c r="M16" i="40"/>
  <c r="M55" i="40"/>
  <c r="M58" i="40"/>
  <c r="J8" i="40"/>
  <c r="J40" i="41"/>
  <c r="M21" i="41"/>
  <c r="M61" i="41"/>
  <c r="M11" i="41"/>
  <c r="M26" i="41"/>
  <c r="K26" i="42"/>
  <c r="J42" i="42"/>
  <c r="M35" i="42"/>
  <c r="O38" i="40"/>
  <c r="O51" i="41"/>
  <c r="P51" i="41" s="1"/>
  <c r="J34" i="42"/>
  <c r="K26" i="40"/>
  <c r="K24" i="42"/>
  <c r="O12" i="42"/>
  <c r="M50" i="41"/>
  <c r="O55" i="42"/>
  <c r="P55" i="42" s="1"/>
  <c r="M58" i="42"/>
  <c r="O31" i="42"/>
  <c r="K61" i="41"/>
  <c r="O32" i="42"/>
  <c r="J48" i="40"/>
  <c r="O24" i="42"/>
  <c r="P24" i="42" s="1"/>
  <c r="M11" i="40"/>
  <c r="M45" i="40"/>
  <c r="M28" i="40"/>
  <c r="J7" i="40"/>
  <c r="M17" i="40"/>
  <c r="M15" i="40"/>
  <c r="M34" i="40"/>
  <c r="J39" i="41"/>
  <c r="K53" i="41"/>
  <c r="K11" i="41"/>
  <c r="O55" i="41"/>
  <c r="K41" i="42"/>
  <c r="J23" i="42"/>
  <c r="O43" i="42"/>
  <c r="O45" i="42"/>
  <c r="K40" i="41"/>
  <c r="J26" i="41"/>
  <c r="M49" i="42"/>
  <c r="K16" i="41"/>
  <c r="M36" i="40"/>
  <c r="M48" i="40"/>
  <c r="M35" i="40"/>
  <c r="I9" i="40"/>
  <c r="K9" i="40" s="1"/>
  <c r="O26" i="40"/>
  <c r="O15" i="40"/>
  <c r="I9" i="42"/>
  <c r="K51" i="42"/>
  <c r="O28" i="40"/>
  <c r="K39" i="41"/>
  <c r="P14" i="40"/>
  <c r="J22" i="40"/>
  <c r="K48" i="40"/>
  <c r="O41" i="42"/>
  <c r="M33" i="42"/>
  <c r="M40" i="42"/>
  <c r="K42" i="42"/>
  <c r="O28" i="32"/>
  <c r="P28" i="32" s="1"/>
  <c r="K59" i="40"/>
  <c r="K7" i="40"/>
  <c r="M39" i="40"/>
  <c r="M20" i="40"/>
  <c r="M21" i="40"/>
  <c r="M19" i="40"/>
  <c r="K51" i="41"/>
  <c r="O34" i="42"/>
  <c r="J42" i="41"/>
  <c r="J14" i="41"/>
  <c r="K14" i="42"/>
  <c r="J14" i="42"/>
  <c r="L22" i="40"/>
  <c r="L60" i="42"/>
  <c r="J31" i="42"/>
  <c r="K60" i="42"/>
  <c r="N22" i="40"/>
  <c r="P22" i="40" s="1"/>
  <c r="N19" i="42"/>
  <c r="N51" i="40"/>
  <c r="P51" i="40" s="1"/>
  <c r="L51" i="40"/>
  <c r="P5" i="40"/>
  <c r="P6" i="40"/>
  <c r="L39" i="40"/>
  <c r="L26" i="40"/>
  <c r="K18" i="40"/>
  <c r="J8" i="42"/>
  <c r="K52" i="42"/>
  <c r="N32" i="40"/>
  <c r="J45" i="42"/>
  <c r="K45" i="42"/>
  <c r="K39" i="40"/>
  <c r="K40" i="42"/>
  <c r="L28" i="42"/>
  <c r="J32" i="40"/>
  <c r="L49" i="42"/>
  <c r="J49" i="42"/>
  <c r="K42" i="40"/>
  <c r="K22" i="40"/>
  <c r="L41" i="40"/>
  <c r="K33" i="42"/>
  <c r="J41" i="42"/>
  <c r="K49" i="40"/>
  <c r="K51" i="40"/>
  <c r="K53" i="40"/>
  <c r="L29" i="40"/>
  <c r="J14" i="40"/>
  <c r="J17" i="40"/>
  <c r="K17" i="42"/>
  <c r="J51" i="42"/>
  <c r="K46" i="42"/>
  <c r="N14" i="42"/>
  <c r="P14" i="42" s="1"/>
  <c r="N25" i="42"/>
  <c r="N53" i="40"/>
  <c r="J15" i="42"/>
  <c r="K15" i="42"/>
  <c r="L50" i="42"/>
  <c r="L16" i="42"/>
  <c r="L28" i="40"/>
  <c r="J28" i="40"/>
  <c r="K31" i="42"/>
  <c r="K43" i="42"/>
  <c r="J43" i="42"/>
  <c r="L32" i="40"/>
  <c r="J27" i="42"/>
  <c r="K27" i="42"/>
  <c r="N13" i="40"/>
  <c r="L13" i="40"/>
  <c r="K13" i="40"/>
  <c r="K14" i="40"/>
  <c r="K8" i="42"/>
  <c r="L51" i="42"/>
  <c r="J17" i="42"/>
  <c r="J33" i="42"/>
  <c r="K11" i="42"/>
  <c r="L27" i="42"/>
  <c r="N46" i="42"/>
  <c r="J27" i="40"/>
  <c r="J30" i="42"/>
  <c r="K30" i="42"/>
  <c r="L7" i="42"/>
  <c r="L57" i="42"/>
  <c r="N43" i="42"/>
  <c r="L11" i="42"/>
  <c r="J32" i="42"/>
  <c r="K32" i="42"/>
  <c r="L53" i="40"/>
  <c r="J29" i="40"/>
  <c r="K41" i="40"/>
  <c r="K19" i="42"/>
  <c r="L48" i="42"/>
  <c r="J19" i="42"/>
  <c r="N36" i="42"/>
  <c r="K44" i="42"/>
  <c r="L35" i="42"/>
  <c r="K37" i="42"/>
  <c r="J37" i="42"/>
  <c r="L34" i="42"/>
  <c r="L59" i="42"/>
  <c r="K59" i="42"/>
  <c r="J59" i="42"/>
  <c r="K16" i="42"/>
  <c r="J16" i="40"/>
  <c r="L16" i="40"/>
  <c r="L26" i="42"/>
  <c r="N26" i="42"/>
  <c r="J26" i="42"/>
  <c r="L35" i="40"/>
  <c r="J28" i="41"/>
  <c r="L36" i="41"/>
  <c r="L41" i="41"/>
  <c r="L25" i="41"/>
  <c r="J7" i="41"/>
  <c r="L31" i="41"/>
  <c r="L14" i="41"/>
  <c r="L53" i="41"/>
  <c r="L39" i="41"/>
  <c r="J60" i="41"/>
  <c r="N42" i="41"/>
  <c r="P42" i="41" s="1"/>
  <c r="L42" i="41"/>
  <c r="L47" i="41"/>
  <c r="L40" i="41"/>
  <c r="L32" i="41"/>
  <c r="L24" i="41"/>
  <c r="H9" i="41"/>
  <c r="N9" i="41" s="1"/>
  <c r="L50" i="41"/>
  <c r="K60" i="41"/>
  <c r="J37" i="41"/>
  <c r="K37" i="41"/>
  <c r="K24" i="41"/>
  <c r="J24" i="41"/>
  <c r="J45" i="41"/>
  <c r="K45" i="41"/>
  <c r="L51" i="41"/>
  <c r="K7" i="41"/>
  <c r="L30" i="41"/>
  <c r="L13" i="41"/>
  <c r="L57" i="41"/>
  <c r="L60" i="41"/>
  <c r="J15" i="41"/>
  <c r="K15" i="41"/>
  <c r="J32" i="41"/>
  <c r="K32" i="41"/>
  <c r="L45" i="41"/>
  <c r="K8" i="41"/>
  <c r="L52" i="41"/>
  <c r="K42" i="41"/>
  <c r="L49" i="41"/>
  <c r="L37" i="41"/>
  <c r="L19" i="41"/>
  <c r="N38" i="41"/>
  <c r="J6" i="41"/>
  <c r="K6" i="41"/>
  <c r="J30" i="41"/>
  <c r="K30" i="41"/>
  <c r="K55" i="41"/>
  <c r="J55" i="41"/>
  <c r="L7" i="41"/>
  <c r="L23" i="41"/>
  <c r="K46" i="41"/>
  <c r="L56" i="41"/>
  <c r="L11" i="41"/>
  <c r="L48" i="41"/>
  <c r="L43" i="41"/>
  <c r="N7" i="41"/>
  <c r="J33" i="41"/>
  <c r="J27" i="41"/>
  <c r="L27" i="41"/>
  <c r="K27" i="41"/>
  <c r="K22" i="41"/>
  <c r="L22" i="41"/>
  <c r="L55" i="41"/>
  <c r="L21" i="41"/>
  <c r="L44" i="41"/>
  <c r="L16" i="41"/>
  <c r="L61" i="41"/>
  <c r="L29" i="41"/>
  <c r="L12" i="41"/>
  <c r="L15" i="41"/>
  <c r="N46" i="41"/>
  <c r="P46" i="41" s="1"/>
  <c r="K43" i="41"/>
  <c r="J43" i="41"/>
  <c r="L26" i="41"/>
  <c r="E23" i="42"/>
  <c r="G22" i="41"/>
  <c r="O22" i="41"/>
  <c r="O20" i="42"/>
  <c r="G20" i="42"/>
  <c r="O60" i="42"/>
  <c r="G60" i="42"/>
  <c r="O56" i="40"/>
  <c r="E18" i="40"/>
  <c r="E38" i="41"/>
  <c r="G30" i="42"/>
  <c r="E43" i="42"/>
  <c r="D38" i="42"/>
  <c r="G7" i="42"/>
  <c r="E60" i="42"/>
  <c r="E24" i="40"/>
  <c r="O46" i="42"/>
  <c r="O53" i="41"/>
  <c r="D42" i="40"/>
  <c r="O42" i="40"/>
  <c r="P42" i="40" s="1"/>
  <c r="G42" i="42"/>
  <c r="O42" i="42"/>
  <c r="G11" i="42"/>
  <c r="G60" i="41"/>
  <c r="E12" i="40"/>
  <c r="G25" i="42"/>
  <c r="G16" i="41"/>
  <c r="O16" i="41"/>
  <c r="P16" i="41" s="1"/>
  <c r="D16" i="41"/>
  <c r="G49" i="41"/>
  <c r="O12" i="41"/>
  <c r="G12" i="41"/>
  <c r="D51" i="40"/>
  <c r="O45" i="40"/>
  <c r="P45" i="40" s="1"/>
  <c r="O59" i="40"/>
  <c r="P59" i="40" s="1"/>
  <c r="O18" i="40"/>
  <c r="D8" i="40"/>
  <c r="G39" i="40"/>
  <c r="G51" i="40"/>
  <c r="D12" i="41"/>
  <c r="D11" i="41"/>
  <c r="D43" i="41"/>
  <c r="G56" i="42"/>
  <c r="G28" i="42"/>
  <c r="G23" i="42"/>
  <c r="E12" i="41"/>
  <c r="D46" i="40"/>
  <c r="O19" i="42"/>
  <c r="G41" i="41"/>
  <c r="O41" i="41"/>
  <c r="P41" i="41" s="1"/>
  <c r="G22" i="42"/>
  <c r="O22" i="42"/>
  <c r="P22" i="42" s="1"/>
  <c r="G21" i="42"/>
  <c r="G29" i="42"/>
  <c r="C9" i="41"/>
  <c r="G9" i="41" s="1"/>
  <c r="G14" i="40"/>
  <c r="O46" i="40"/>
  <c r="O58" i="42"/>
  <c r="D32" i="42"/>
  <c r="E51" i="40"/>
  <c r="O35" i="41"/>
  <c r="G35" i="41"/>
  <c r="G39" i="41"/>
  <c r="O39" i="41"/>
  <c r="G28" i="41"/>
  <c r="O28" i="41"/>
  <c r="O59" i="41"/>
  <c r="G59" i="41"/>
  <c r="O38" i="41"/>
  <c r="E45" i="40"/>
  <c r="O17" i="42"/>
  <c r="G17" i="42"/>
  <c r="G46" i="26"/>
  <c r="G19" i="26"/>
  <c r="G28" i="26"/>
  <c r="E56" i="40"/>
  <c r="G24" i="40"/>
  <c r="G17" i="40"/>
  <c r="D60" i="41"/>
  <c r="G43" i="41"/>
  <c r="G14" i="42"/>
  <c r="E32" i="42"/>
  <c r="D56" i="42"/>
  <c r="D48" i="42"/>
  <c r="G61" i="42"/>
  <c r="G33" i="42"/>
  <c r="O33" i="42"/>
  <c r="G36" i="41"/>
  <c r="G61" i="41"/>
  <c r="D13" i="40"/>
  <c r="G47" i="42"/>
  <c r="O34" i="41"/>
  <c r="P34" i="41" s="1"/>
  <c r="G34" i="41"/>
  <c r="G47" i="41"/>
  <c r="E43" i="41"/>
  <c r="D34" i="42"/>
  <c r="G37" i="42"/>
  <c r="D56" i="40"/>
  <c r="D45" i="40"/>
  <c r="G12" i="40"/>
  <c r="G32" i="41"/>
  <c r="O52" i="41"/>
  <c r="O25" i="41"/>
  <c r="D60" i="42"/>
  <c r="E34" i="42"/>
  <c r="G52" i="42"/>
  <c r="C9" i="42"/>
  <c r="G12" i="42"/>
  <c r="G53" i="42"/>
  <c r="O55" i="40"/>
  <c r="P55" i="40" s="1"/>
  <c r="G46" i="41"/>
  <c r="G19" i="40"/>
  <c r="O7" i="42"/>
  <c r="G36" i="42"/>
  <c r="G21" i="41"/>
  <c r="D35" i="40"/>
  <c r="P24" i="40"/>
  <c r="D19" i="42"/>
  <c r="E56" i="42"/>
  <c r="G51" i="42"/>
  <c r="O51" i="42"/>
  <c r="G26" i="41"/>
  <c r="O26" i="41"/>
  <c r="O20" i="41"/>
  <c r="G20" i="41"/>
  <c r="F47" i="42"/>
  <c r="D47" i="42"/>
  <c r="N28" i="40"/>
  <c r="D28" i="40"/>
  <c r="D52" i="40"/>
  <c r="E28" i="40"/>
  <c r="D42" i="42"/>
  <c r="D20" i="42"/>
  <c r="D13" i="42"/>
  <c r="F53" i="42"/>
  <c r="N20" i="42"/>
  <c r="E58" i="42"/>
  <c r="N58" i="42"/>
  <c r="E49" i="40"/>
  <c r="N49" i="40"/>
  <c r="F41" i="42"/>
  <c r="N41" i="42"/>
  <c r="F56" i="42"/>
  <c r="B9" i="42"/>
  <c r="D7" i="42"/>
  <c r="N39" i="40"/>
  <c r="D39" i="40"/>
  <c r="F34" i="42"/>
  <c r="N34" i="42"/>
  <c r="D5" i="42"/>
  <c r="D31" i="40"/>
  <c r="N11" i="42"/>
  <c r="N21" i="42"/>
  <c r="E21" i="42"/>
  <c r="F33" i="42"/>
  <c r="E43" i="40"/>
  <c r="F39" i="40"/>
  <c r="F32" i="40"/>
  <c r="E32" i="40"/>
  <c r="F30" i="40"/>
  <c r="F55" i="42"/>
  <c r="E46" i="42"/>
  <c r="F48" i="42"/>
  <c r="F39" i="42"/>
  <c r="F44" i="42"/>
  <c r="N47" i="40"/>
  <c r="N42" i="42"/>
  <c r="D50" i="42"/>
  <c r="E50" i="42"/>
  <c r="N15" i="42"/>
  <c r="P15" i="42" s="1"/>
  <c r="D31" i="42"/>
  <c r="E31" i="42"/>
  <c r="N31" i="42"/>
  <c r="F61" i="42"/>
  <c r="E61" i="42"/>
  <c r="D61" i="42"/>
  <c r="N17" i="42"/>
  <c r="F17" i="42"/>
  <c r="F12" i="42"/>
  <c r="F28" i="40"/>
  <c r="D16" i="42"/>
  <c r="E16" i="42"/>
  <c r="F16" i="42"/>
  <c r="E52" i="40"/>
  <c r="N44" i="40"/>
  <c r="F44" i="40"/>
  <c r="F47" i="40"/>
  <c r="F50" i="40"/>
  <c r="F46" i="42"/>
  <c r="F38" i="42"/>
  <c r="F21" i="42"/>
  <c r="F19" i="42"/>
  <c r="E19" i="42"/>
  <c r="F45" i="42"/>
  <c r="E48" i="42"/>
  <c r="F35" i="42"/>
  <c r="E39" i="42"/>
  <c r="D39" i="42"/>
  <c r="F22" i="42"/>
  <c r="E41" i="42"/>
  <c r="N13" i="42"/>
  <c r="D44" i="42"/>
  <c r="E44" i="42"/>
  <c r="N44" i="42"/>
  <c r="P44" i="42" s="1"/>
  <c r="N38" i="40"/>
  <c r="D38" i="40"/>
  <c r="F59" i="42"/>
  <c r="N59" i="42"/>
  <c r="E20" i="42"/>
  <c r="N41" i="40"/>
  <c r="D41" i="40"/>
  <c r="F29" i="42"/>
  <c r="F26" i="42"/>
  <c r="F43" i="42"/>
  <c r="F14" i="42"/>
  <c r="P39" i="42"/>
  <c r="D21" i="42"/>
  <c r="F57" i="42"/>
  <c r="F40" i="42"/>
  <c r="F8" i="42"/>
  <c r="F23" i="42"/>
  <c r="E33" i="42"/>
  <c r="F36" i="42"/>
  <c r="D36" i="42"/>
  <c r="N50" i="40"/>
  <c r="E39" i="40"/>
  <c r="D30" i="40"/>
  <c r="N30" i="40"/>
  <c r="F24" i="42"/>
  <c r="E13" i="42"/>
  <c r="F50" i="42"/>
  <c r="N53" i="42"/>
  <c r="P53" i="42" s="1"/>
  <c r="E50" i="40"/>
  <c r="E20" i="40"/>
  <c r="D41" i="42"/>
  <c r="F11" i="42"/>
  <c r="E11" i="42"/>
  <c r="E53" i="42"/>
  <c r="F30" i="42"/>
  <c r="F58" i="42"/>
  <c r="D18" i="42"/>
  <c r="N18" i="42"/>
  <c r="F18" i="42"/>
  <c r="E18" i="42"/>
  <c r="F21" i="40"/>
  <c r="D21" i="40"/>
  <c r="N38" i="42"/>
  <c r="P38" i="42" s="1"/>
  <c r="E38" i="42"/>
  <c r="D40" i="42"/>
  <c r="E40" i="42"/>
  <c r="N40" i="42"/>
  <c r="P40" i="42" s="1"/>
  <c r="D20" i="40"/>
  <c r="N43" i="40"/>
  <c r="P43" i="40" s="1"/>
  <c r="N47" i="42"/>
  <c r="P47" i="42" s="1"/>
  <c r="F51" i="42"/>
  <c r="F52" i="42"/>
  <c r="D52" i="42"/>
  <c r="N7" i="42"/>
  <c r="F25" i="42"/>
  <c r="D32" i="40"/>
  <c r="E26" i="40"/>
  <c r="D26" i="40"/>
  <c r="N26" i="40"/>
  <c r="E47" i="42"/>
  <c r="E36" i="42"/>
  <c r="E25" i="42"/>
  <c r="D25" i="42"/>
  <c r="D53" i="42"/>
  <c r="D46" i="42"/>
  <c r="E37" i="42"/>
  <c r="F32" i="42"/>
  <c r="F27" i="42"/>
  <c r="D43" i="42"/>
  <c r="F19" i="40"/>
  <c r="D19" i="40"/>
  <c r="N33" i="42"/>
  <c r="D35" i="42"/>
  <c r="E35" i="42"/>
  <c r="F60" i="42"/>
  <c r="E42" i="42"/>
  <c r="D34" i="40"/>
  <c r="N34" i="40"/>
  <c r="P34" i="40" s="1"/>
  <c r="F49" i="42"/>
  <c r="N49" i="42"/>
  <c r="P49" i="42" s="1"/>
  <c r="N50" i="42"/>
  <c r="P50" i="42" s="1"/>
  <c r="F28" i="42"/>
  <c r="E28" i="42"/>
  <c r="D28" i="42"/>
  <c r="D44" i="40"/>
  <c r="F27" i="41"/>
  <c r="D27" i="41"/>
  <c r="N27" i="41"/>
  <c r="P27" i="41" s="1"/>
  <c r="D59" i="41"/>
  <c r="E53" i="41"/>
  <c r="E46" i="41"/>
  <c r="E55" i="41"/>
  <c r="N47" i="41"/>
  <c r="E42" i="41"/>
  <c r="D22" i="41"/>
  <c r="D52" i="41"/>
  <c r="D30" i="41"/>
  <c r="F5" i="41"/>
  <c r="D46" i="41"/>
  <c r="E57" i="41"/>
  <c r="D57" i="41"/>
  <c r="N61" i="41"/>
  <c r="N15" i="41"/>
  <c r="F15" i="41"/>
  <c r="E52" i="41"/>
  <c r="F6" i="41"/>
  <c r="E5" i="41"/>
  <c r="F46" i="41"/>
  <c r="E39" i="41"/>
  <c r="N39" i="41"/>
  <c r="D39" i="41"/>
  <c r="E59" i="41"/>
  <c r="N29" i="41"/>
  <c r="E49" i="41"/>
  <c r="N49" i="41"/>
  <c r="P49" i="41" s="1"/>
  <c r="F59" i="41"/>
  <c r="F41" i="41"/>
  <c r="D7" i="41"/>
  <c r="D56" i="41"/>
  <c r="N56" i="41"/>
  <c r="P56" i="41" s="1"/>
  <c r="E27" i="41"/>
  <c r="F7" i="41"/>
  <c r="N22" i="41"/>
  <c r="D5" i="41"/>
  <c r="N45" i="41"/>
  <c r="P45" i="41" s="1"/>
  <c r="F45" i="41"/>
  <c r="D45" i="41"/>
  <c r="E22" i="41"/>
  <c r="F58" i="41"/>
  <c r="E58" i="41"/>
  <c r="N58" i="41"/>
  <c r="D44" i="41"/>
  <c r="F44" i="41"/>
  <c r="E44" i="41"/>
  <c r="N44" i="41"/>
  <c r="P44" i="41" s="1"/>
  <c r="N57" i="41"/>
  <c r="D40" i="41"/>
  <c r="N40" i="41"/>
  <c r="E40" i="41"/>
  <c r="F40" i="41"/>
  <c r="E56" i="41"/>
  <c r="D53" i="41"/>
  <c r="N5" i="41"/>
  <c r="P5" i="41" s="1"/>
  <c r="F26" i="41"/>
  <c r="N26" i="41"/>
  <c r="E50" i="41"/>
  <c r="D50" i="41"/>
  <c r="N50" i="41"/>
  <c r="P50" i="41" s="1"/>
  <c r="N52" i="41"/>
  <c r="N35" i="41"/>
  <c r="E35" i="41"/>
  <c r="D35" i="41"/>
  <c r="F28" i="41"/>
  <c r="F55" i="41"/>
  <c r="F30" i="41"/>
  <c r="N48" i="41"/>
  <c r="P48" i="41" s="1"/>
  <c r="D48" i="41"/>
  <c r="D23" i="41"/>
  <c r="F23" i="41"/>
  <c r="E23" i="41"/>
  <c r="N23" i="41"/>
  <c r="P23" i="41" s="1"/>
  <c r="N32" i="41"/>
  <c r="F32" i="41"/>
  <c r="D32" i="41"/>
  <c r="M8" i="42" a="1"/>
  <c r="L8" i="42"/>
  <c r="L9" i="42"/>
  <c r="M7" i="42"/>
  <c r="M6" i="42"/>
  <c r="M5" i="42"/>
  <c r="G7" i="41"/>
  <c r="G6" i="41"/>
  <c r="G5" i="41"/>
  <c r="L8" i="41"/>
  <c r="G8" i="41"/>
  <c r="F8" i="41"/>
  <c r="M8" i="41" a="1"/>
  <c r="M7" i="41"/>
  <c r="M6" i="41"/>
  <c r="M5" i="41"/>
  <c r="P11" i="40"/>
  <c r="M7" i="40"/>
  <c r="M6" i="40"/>
  <c r="M5" i="40"/>
  <c r="F9" i="40"/>
  <c r="F8" i="40"/>
  <c r="P29" i="40"/>
  <c r="G8" i="40" a="1"/>
  <c r="M8" i="40" a="1"/>
  <c r="L9" i="40"/>
  <c r="L8" i="40"/>
  <c r="M33" i="26"/>
  <c r="M53" i="26"/>
  <c r="M16" i="26"/>
  <c r="M48" i="26"/>
  <c r="M34" i="26"/>
  <c r="M12" i="26"/>
  <c r="M25" i="26"/>
  <c r="M27" i="26"/>
  <c r="M35" i="26"/>
  <c r="M24" i="26"/>
  <c r="M14" i="26"/>
  <c r="M13" i="26"/>
  <c r="M46" i="26"/>
  <c r="M29" i="26"/>
  <c r="M45" i="26"/>
  <c r="M20" i="26"/>
  <c r="M37" i="26"/>
  <c r="M42" i="26"/>
  <c r="M44" i="26"/>
  <c r="M19" i="26"/>
  <c r="M36" i="26"/>
  <c r="M38" i="26"/>
  <c r="M43" i="26"/>
  <c r="M51" i="26"/>
  <c r="M11" i="26"/>
  <c r="M18" i="26"/>
  <c r="M26" i="26"/>
  <c r="M39" i="26"/>
  <c r="M41" i="26"/>
  <c r="M23" i="26"/>
  <c r="M21" i="26"/>
  <c r="M15" i="26"/>
  <c r="M47" i="26"/>
  <c r="M52" i="26"/>
  <c r="M49" i="26"/>
  <c r="M22" i="26"/>
  <c r="M31" i="26"/>
  <c r="M40" i="26"/>
  <c r="M50" i="26"/>
  <c r="M32" i="26"/>
  <c r="M30" i="26"/>
  <c r="M28" i="26"/>
  <c r="G32" i="26"/>
  <c r="G47" i="26"/>
  <c r="G14" i="26"/>
  <c r="G18" i="26"/>
  <c r="G52" i="26"/>
  <c r="G22" i="26"/>
  <c r="G40" i="26"/>
  <c r="G37" i="26"/>
  <c r="G26" i="26"/>
  <c r="G35" i="26"/>
  <c r="G23" i="26"/>
  <c r="D43" i="32"/>
  <c r="G12" i="26"/>
  <c r="G44" i="26"/>
  <c r="G13" i="26"/>
  <c r="G43" i="26"/>
  <c r="G24" i="26"/>
  <c r="G36" i="26"/>
  <c r="G25" i="26"/>
  <c r="G11" i="26"/>
  <c r="G15" i="26"/>
  <c r="G17" i="26"/>
  <c r="G41" i="26"/>
  <c r="G38" i="26"/>
  <c r="G49" i="26"/>
  <c r="G53" i="26"/>
  <c r="E43" i="32"/>
  <c r="G27" i="26"/>
  <c r="G45" i="26"/>
  <c r="G48" i="26"/>
  <c r="G21" i="26"/>
  <c r="O53" i="32"/>
  <c r="P53" i="32" s="1"/>
  <c r="G53" i="32"/>
  <c r="O34" i="32"/>
  <c r="P34" i="32" s="1"/>
  <c r="G34" i="32"/>
  <c r="K49" i="32"/>
  <c r="M49" i="32"/>
  <c r="O25" i="32"/>
  <c r="P25" i="32" s="1"/>
  <c r="G25" i="32"/>
  <c r="J43" i="32"/>
  <c r="M43" i="32"/>
  <c r="J22" i="32"/>
  <c r="M22" i="32"/>
  <c r="E35" i="32"/>
  <c r="G35" i="32"/>
  <c r="K16" i="32"/>
  <c r="M16" i="32"/>
  <c r="K30" i="32"/>
  <c r="M30" i="32"/>
  <c r="E49" i="32"/>
  <c r="G49" i="32"/>
  <c r="K41" i="32"/>
  <c r="M41" i="32"/>
  <c r="K51" i="32"/>
  <c r="M51" i="32"/>
  <c r="O23" i="32"/>
  <c r="P23" i="32" s="1"/>
  <c r="G23" i="32"/>
  <c r="O24" i="32"/>
  <c r="G24" i="32"/>
  <c r="J20" i="32"/>
  <c r="M20" i="32"/>
  <c r="K24" i="32"/>
  <c r="M24" i="32"/>
  <c r="E21" i="32"/>
  <c r="G21" i="32"/>
  <c r="J48" i="32"/>
  <c r="M48" i="32"/>
  <c r="O19" i="32"/>
  <c r="P19" i="32" s="1"/>
  <c r="K20" i="32"/>
  <c r="D21" i="32"/>
  <c r="P58" i="32"/>
  <c r="J16" i="32"/>
  <c r="J41" i="32"/>
  <c r="O30" i="32"/>
  <c r="P30" i="32" s="1"/>
  <c r="O39" i="32"/>
  <c r="P39" i="32" s="1"/>
  <c r="O41" i="32"/>
  <c r="P41" i="32" s="1"/>
  <c r="O21" i="32"/>
  <c r="P21" i="32" s="1"/>
  <c r="G9" i="32"/>
  <c r="E34" i="32"/>
  <c r="P8" i="32"/>
  <c r="E22" i="32"/>
  <c r="D35" i="32"/>
  <c r="D53" i="32"/>
  <c r="O35" i="32"/>
  <c r="P35" i="32" s="1"/>
  <c r="E23" i="32"/>
  <c r="D23" i="32"/>
  <c r="P29" i="32"/>
  <c r="P42" i="32"/>
  <c r="O43" i="32"/>
  <c r="P43" i="32" s="1"/>
  <c r="J30" i="32"/>
  <c r="O51" i="32"/>
  <c r="P51" i="32" s="1"/>
  <c r="J51" i="32"/>
  <c r="K22" i="32"/>
  <c r="P33" i="32"/>
  <c r="K43" i="32"/>
  <c r="J37" i="32"/>
  <c r="P38" i="32"/>
  <c r="P46" i="32"/>
  <c r="D24" i="32"/>
  <c r="D49" i="32"/>
  <c r="P52" i="32"/>
  <c r="D34" i="32"/>
  <c r="P17" i="32"/>
  <c r="P6" i="32"/>
  <c r="P5" i="32"/>
  <c r="J28" i="32"/>
  <c r="J9" i="32"/>
  <c r="K48" i="32"/>
  <c r="J24" i="32"/>
  <c r="O48" i="32"/>
  <c r="P48" i="32" s="1"/>
  <c r="P32" i="32"/>
  <c r="P26" i="32"/>
  <c r="P13" i="32"/>
  <c r="P57" i="32"/>
  <c r="P27" i="32"/>
  <c r="P61" i="32"/>
  <c r="D11" i="32"/>
  <c r="E11" i="32"/>
  <c r="K9" i="32"/>
  <c r="P36" i="32"/>
  <c r="P60" i="32"/>
  <c r="J44" i="32"/>
  <c r="O44" i="32"/>
  <c r="P44" i="32" s="1"/>
  <c r="K44" i="32"/>
  <c r="K28" i="32"/>
  <c r="K39" i="32"/>
  <c r="K37" i="32"/>
  <c r="J39" i="32"/>
  <c r="P50" i="32"/>
  <c r="J49" i="32"/>
  <c r="P47" i="32"/>
  <c r="J19" i="32"/>
  <c r="J14" i="32"/>
  <c r="O49" i="32"/>
  <c r="P49" i="32" s="1"/>
  <c r="K14" i="32"/>
  <c r="P12" i="32"/>
  <c r="P56" i="32"/>
  <c r="O37" i="32"/>
  <c r="P37" i="32" s="1"/>
  <c r="E48" i="32"/>
  <c r="E14" i="32"/>
  <c r="O14" i="32"/>
  <c r="P14" i="32" s="1"/>
  <c r="D14" i="32"/>
  <c r="O22" i="32"/>
  <c r="P22" i="32" s="1"/>
  <c r="O11" i="32"/>
  <c r="P11" i="32" s="1"/>
  <c r="D22" i="32"/>
  <c r="D25" i="32"/>
  <c r="D16" i="32"/>
  <c r="O16" i="32"/>
  <c r="P16" i="32" s="1"/>
  <c r="E16" i="32"/>
  <c r="E25" i="32"/>
  <c r="E53" i="32"/>
  <c r="D48" i="32"/>
  <c r="E24" i="32"/>
  <c r="P55" i="32"/>
  <c r="P7" i="32"/>
  <c r="P40" i="32"/>
  <c r="P15" i="32"/>
  <c r="E9" i="32"/>
  <c r="F8" i="32" a="1"/>
  <c r="L6" i="32"/>
  <c r="L5" i="32"/>
  <c r="L7" i="32"/>
  <c r="G6" i="32"/>
  <c r="G7" i="32"/>
  <c r="G5" i="32"/>
  <c r="N9" i="32"/>
  <c r="D9" i="32"/>
  <c r="P18" i="32"/>
  <c r="M9" i="32"/>
  <c r="M8" i="32"/>
  <c r="L8" i="32"/>
  <c r="L9" i="32"/>
  <c r="C57" i="26"/>
  <c r="G57" i="26" s="1"/>
  <c r="C58" i="26"/>
  <c r="G58" i="26" s="1"/>
  <c r="C59" i="26"/>
  <c r="G59" i="26" s="1"/>
  <c r="P20" i="32" l="1"/>
  <c r="P55" i="41"/>
  <c r="P59" i="41"/>
  <c r="G9" i="42"/>
  <c r="D9" i="42"/>
  <c r="L9" i="41"/>
  <c r="K9" i="41"/>
  <c r="P20" i="40"/>
  <c r="P9" i="32"/>
  <c r="P12" i="42"/>
  <c r="P21" i="41"/>
  <c r="J9" i="41"/>
  <c r="N9" i="42"/>
  <c r="P60" i="42"/>
  <c r="P7" i="41"/>
  <c r="P37" i="42"/>
  <c r="P57" i="41"/>
  <c r="P36" i="41"/>
  <c r="J9" i="42"/>
  <c r="P24" i="32"/>
  <c r="P50" i="40"/>
  <c r="P47" i="40"/>
  <c r="P61" i="41"/>
  <c r="P28" i="41"/>
  <c r="P51" i="42"/>
  <c r="P32" i="42"/>
  <c r="P23" i="42"/>
  <c r="P58" i="42"/>
  <c r="P46" i="42"/>
  <c r="J9" i="40"/>
  <c r="P30" i="40"/>
  <c r="K9" i="42"/>
  <c r="P13" i="42"/>
  <c r="P39" i="40"/>
  <c r="P21" i="42"/>
  <c r="P37" i="41"/>
  <c r="O9" i="41"/>
  <c r="P9" i="41" s="1"/>
  <c r="P11" i="42"/>
  <c r="P29" i="41"/>
  <c r="P56" i="40"/>
  <c r="P35" i="42"/>
  <c r="P28" i="42"/>
  <c r="P12" i="41"/>
  <c r="P43" i="41"/>
  <c r="P13" i="41"/>
  <c r="P53" i="40"/>
  <c r="O9" i="40"/>
  <c r="P9" i="40" s="1"/>
  <c r="P25" i="42"/>
  <c r="P59" i="42"/>
  <c r="P13" i="40"/>
  <c r="P21" i="40"/>
  <c r="P41" i="40"/>
  <c r="P32" i="40"/>
  <c r="P49" i="40"/>
  <c r="P18" i="40"/>
  <c r="P27" i="40"/>
  <c r="P18" i="42"/>
  <c r="P36" i="42"/>
  <c r="P7" i="42"/>
  <c r="P58" i="41"/>
  <c r="P15" i="41"/>
  <c r="P39" i="41"/>
  <c r="P22" i="41"/>
  <c r="P8" i="41"/>
  <c r="P53" i="41"/>
  <c r="P20" i="41"/>
  <c r="P47" i="41"/>
  <c r="P45" i="42"/>
  <c r="P46" i="40"/>
  <c r="P25" i="41"/>
  <c r="P38" i="41"/>
  <c r="P44" i="40"/>
  <c r="P15" i="40"/>
  <c r="P31" i="42"/>
  <c r="P32" i="41"/>
  <c r="P26" i="42"/>
  <c r="P35" i="41"/>
  <c r="P52" i="41"/>
  <c r="P43" i="42"/>
  <c r="P40" i="41"/>
  <c r="P28" i="40"/>
  <c r="P26" i="41"/>
  <c r="P42" i="42"/>
  <c r="P26" i="40"/>
  <c r="P34" i="42"/>
  <c r="P41" i="42"/>
  <c r="P33" i="42"/>
  <c r="P17" i="42"/>
  <c r="P38" i="40"/>
  <c r="P19" i="42"/>
  <c r="P20" i="42"/>
  <c r="O9" i="42"/>
  <c r="F9" i="42"/>
  <c r="E9" i="42"/>
  <c r="E9" i="41"/>
  <c r="D9" i="41"/>
  <c r="M9" i="42"/>
  <c r="M8" i="42"/>
  <c r="M8" i="41"/>
  <c r="M9" i="41"/>
  <c r="M9" i="40"/>
  <c r="M8" i="40"/>
  <c r="G8" i="40"/>
  <c r="G9" i="40"/>
  <c r="F9" i="32"/>
  <c r="F8" i="32"/>
  <c r="H61" i="26"/>
  <c r="H60" i="26"/>
  <c r="H59" i="26"/>
  <c r="H58" i="26"/>
  <c r="H57" i="26"/>
  <c r="H56" i="26"/>
  <c r="H55" i="26"/>
  <c r="H8" i="26"/>
  <c r="H6" i="26"/>
  <c r="H7" i="26"/>
  <c r="H5" i="26"/>
  <c r="N11" i="26"/>
  <c r="N16" i="26"/>
  <c r="N17" i="26"/>
  <c r="N22" i="26"/>
  <c r="N29" i="26"/>
  <c r="N27" i="26"/>
  <c r="N30" i="26"/>
  <c r="N50" i="26"/>
  <c r="N40" i="26"/>
  <c r="N45" i="26"/>
  <c r="N49" i="26"/>
  <c r="B61" i="26"/>
  <c r="B60" i="26"/>
  <c r="B59" i="26"/>
  <c r="D59" i="26" s="1"/>
  <c r="B58" i="26"/>
  <c r="B57" i="26"/>
  <c r="B56" i="26"/>
  <c r="B55" i="26"/>
  <c r="B8" i="26"/>
  <c r="B6" i="26"/>
  <c r="B7" i="26"/>
  <c r="B5" i="26"/>
  <c r="N44" i="26"/>
  <c r="I61" i="26"/>
  <c r="M61" i="26" s="1"/>
  <c r="I60" i="26"/>
  <c r="M60" i="26" s="1"/>
  <c r="I59" i="26"/>
  <c r="M59" i="26" s="1"/>
  <c r="I58" i="26"/>
  <c r="I57" i="26"/>
  <c r="I56" i="26"/>
  <c r="M56" i="26" s="1"/>
  <c r="C61" i="26"/>
  <c r="G61" i="26" s="1"/>
  <c r="C60" i="26"/>
  <c r="G60" i="26" s="1"/>
  <c r="C56" i="26"/>
  <c r="G56" i="26" s="1"/>
  <c r="N39" i="26"/>
  <c r="B9" i="26" l="1"/>
  <c r="P9" i="42"/>
  <c r="F55" i="26"/>
  <c r="O58" i="26"/>
  <c r="M58" i="26"/>
  <c r="O57" i="26"/>
  <c r="M57" i="26"/>
  <c r="L56" i="26"/>
  <c r="L57" i="26"/>
  <c r="L58" i="26"/>
  <c r="L59" i="26"/>
  <c r="L60" i="26"/>
  <c r="L61" i="26"/>
  <c r="L51" i="26"/>
  <c r="L45" i="26"/>
  <c r="L32" i="26"/>
  <c r="L20" i="26"/>
  <c r="L30" i="26"/>
  <c r="L23" i="26"/>
  <c r="L50" i="26"/>
  <c r="L34" i="26"/>
  <c r="L11" i="26"/>
  <c r="L36" i="26"/>
  <c r="L24" i="26"/>
  <c r="L46" i="26"/>
  <c r="L25" i="26"/>
  <c r="L22" i="26"/>
  <c r="L38" i="26"/>
  <c r="L13" i="26"/>
  <c r="L33" i="26"/>
  <c r="L19" i="26"/>
  <c r="L29" i="26"/>
  <c r="L26" i="26"/>
  <c r="L17" i="26"/>
  <c r="L35" i="26"/>
  <c r="L39" i="26"/>
  <c r="L28" i="26"/>
  <c r="L53" i="26"/>
  <c r="L43" i="26"/>
  <c r="L44" i="26"/>
  <c r="L18" i="26"/>
  <c r="L49" i="26"/>
  <c r="L47" i="26"/>
  <c r="L37" i="26"/>
  <c r="L31" i="26"/>
  <c r="L16" i="26"/>
  <c r="L27" i="26"/>
  <c r="L48" i="26"/>
  <c r="L12" i="26"/>
  <c r="L15" i="26"/>
  <c r="L42" i="26"/>
  <c r="L21" i="26"/>
  <c r="L41" i="26"/>
  <c r="L52" i="26"/>
  <c r="L14" i="26"/>
  <c r="L40" i="26"/>
  <c r="K55" i="26"/>
  <c r="L55" i="26"/>
  <c r="F56" i="26"/>
  <c r="F57" i="26"/>
  <c r="F58" i="26"/>
  <c r="F41" i="26"/>
  <c r="F34" i="26"/>
  <c r="F43" i="26"/>
  <c r="F24" i="26"/>
  <c r="F14" i="26"/>
  <c r="F50" i="26"/>
  <c r="F46" i="26"/>
  <c r="F27" i="26"/>
  <c r="F42" i="26"/>
  <c r="F52" i="26"/>
  <c r="F35" i="26"/>
  <c r="F53" i="26"/>
  <c r="F23" i="26"/>
  <c r="F22" i="26"/>
  <c r="F51" i="26"/>
  <c r="F48" i="26"/>
  <c r="F32" i="26"/>
  <c r="F44" i="26"/>
  <c r="F18" i="26"/>
  <c r="F25" i="26"/>
  <c r="F29" i="26"/>
  <c r="F21" i="26"/>
  <c r="F26" i="26"/>
  <c r="F36" i="26"/>
  <c r="F12" i="26"/>
  <c r="F15" i="26"/>
  <c r="F19" i="26"/>
  <c r="F33" i="26"/>
  <c r="F38" i="26"/>
  <c r="F13" i="26"/>
  <c r="F37" i="26"/>
  <c r="F16" i="26"/>
  <c r="F39" i="26"/>
  <c r="F40" i="26"/>
  <c r="F11" i="26"/>
  <c r="F20" i="26"/>
  <c r="F45" i="26"/>
  <c r="F17" i="26"/>
  <c r="F31" i="26"/>
  <c r="F30" i="26"/>
  <c r="F47" i="26"/>
  <c r="F28" i="26"/>
  <c r="F49" i="26"/>
  <c r="F60" i="26"/>
  <c r="E59" i="26"/>
  <c r="F59" i="26"/>
  <c r="F61" i="26"/>
  <c r="N6" i="26"/>
  <c r="J60" i="26"/>
  <c r="K61" i="26"/>
  <c r="K56" i="26"/>
  <c r="K57" i="26"/>
  <c r="O60" i="26"/>
  <c r="N55" i="26"/>
  <c r="D5" i="26"/>
  <c r="E5" i="26"/>
  <c r="J59" i="26"/>
  <c r="J55" i="26"/>
  <c r="O55" i="26"/>
  <c r="O59" i="26"/>
  <c r="J58" i="26"/>
  <c r="D56" i="26"/>
  <c r="O56" i="26"/>
  <c r="O61" i="26"/>
  <c r="E32" i="26"/>
  <c r="E13" i="26"/>
  <c r="D12" i="26"/>
  <c r="E36" i="26"/>
  <c r="E24" i="26"/>
  <c r="N20" i="26"/>
  <c r="E23" i="26"/>
  <c r="E46" i="26"/>
  <c r="O12" i="26"/>
  <c r="O41" i="26"/>
  <c r="O25" i="26"/>
  <c r="O42" i="26"/>
  <c r="O34" i="26"/>
  <c r="O30" i="26"/>
  <c r="N37" i="26"/>
  <c r="N26" i="26"/>
  <c r="N12" i="26"/>
  <c r="E40" i="26"/>
  <c r="E17" i="26"/>
  <c r="O40" i="26"/>
  <c r="O21" i="26"/>
  <c r="O50" i="26"/>
  <c r="O16" i="26"/>
  <c r="O17" i="26"/>
  <c r="O48" i="26"/>
  <c r="N18" i="26"/>
  <c r="E20" i="26"/>
  <c r="O14" i="26"/>
  <c r="J36" i="26"/>
  <c r="O36" i="26"/>
  <c r="J45" i="26"/>
  <c r="O45" i="26"/>
  <c r="O18" i="26"/>
  <c r="O24" i="26"/>
  <c r="E11" i="26"/>
  <c r="K37" i="26"/>
  <c r="O37" i="26"/>
  <c r="O19" i="26"/>
  <c r="O33" i="26"/>
  <c r="O32" i="26"/>
  <c r="O35" i="26"/>
  <c r="O13" i="26"/>
  <c r="O31" i="26"/>
  <c r="O39" i="26"/>
  <c r="D30" i="26"/>
  <c r="O23" i="26"/>
  <c r="O53" i="26"/>
  <c r="J46" i="26"/>
  <c r="O46" i="26"/>
  <c r="J20" i="26"/>
  <c r="O20" i="26"/>
  <c r="O51" i="26"/>
  <c r="N34" i="26"/>
  <c r="K11" i="26"/>
  <c r="O11" i="26"/>
  <c r="E50" i="26"/>
  <c r="J27" i="26"/>
  <c r="O27" i="26"/>
  <c r="O52" i="26"/>
  <c r="J44" i="26"/>
  <c r="O44" i="26"/>
  <c r="J22" i="26"/>
  <c r="J29" i="26"/>
  <c r="O29" i="26"/>
  <c r="N46" i="26"/>
  <c r="N28" i="26"/>
  <c r="N21" i="26"/>
  <c r="O49" i="26"/>
  <c r="E45" i="26"/>
  <c r="E18" i="26"/>
  <c r="J28" i="26"/>
  <c r="O28" i="26"/>
  <c r="K38" i="26"/>
  <c r="O38" i="26"/>
  <c r="K26" i="26"/>
  <c r="O26" i="26"/>
  <c r="K47" i="26"/>
  <c r="O47" i="26"/>
  <c r="O43" i="26"/>
  <c r="O15" i="26"/>
  <c r="K59" i="26"/>
  <c r="K58" i="26"/>
  <c r="K60" i="26"/>
  <c r="J57" i="26"/>
  <c r="N57" i="26"/>
  <c r="J24" i="26"/>
  <c r="N42" i="26"/>
  <c r="N31" i="26"/>
  <c r="N24" i="26"/>
  <c r="N32" i="26"/>
  <c r="N13" i="26"/>
  <c r="K49" i="26"/>
  <c r="J51" i="26"/>
  <c r="N51" i="26"/>
  <c r="K33" i="26"/>
  <c r="N43" i="26"/>
  <c r="N35" i="26"/>
  <c r="N33" i="26"/>
  <c r="N23" i="26"/>
  <c r="N36" i="26"/>
  <c r="J18" i="26"/>
  <c r="J23" i="26"/>
  <c r="K43" i="26"/>
  <c r="K44" i="26"/>
  <c r="N53" i="26"/>
  <c r="N38" i="26"/>
  <c r="E56" i="26"/>
  <c r="D60" i="26"/>
  <c r="I9" i="26"/>
  <c r="E60" i="26"/>
  <c r="E61" i="26"/>
  <c r="D24" i="26"/>
  <c r="E37" i="26"/>
  <c r="D55" i="26"/>
  <c r="E49" i="26"/>
  <c r="D41" i="26"/>
  <c r="N61" i="26"/>
  <c r="E51" i="26"/>
  <c r="E21" i="26"/>
  <c r="D25" i="26"/>
  <c r="E16" i="26"/>
  <c r="E19" i="26"/>
  <c r="N48" i="26"/>
  <c r="N19" i="26"/>
  <c r="D34" i="26"/>
  <c r="N47" i="26"/>
  <c r="J61" i="26"/>
  <c r="N59" i="26"/>
  <c r="N58" i="26"/>
  <c r="N56" i="26"/>
  <c r="J56" i="26"/>
  <c r="H9" i="26"/>
  <c r="N52" i="26"/>
  <c r="N25" i="26"/>
  <c r="K19" i="26"/>
  <c r="J53" i="26"/>
  <c r="N41" i="26"/>
  <c r="J52" i="26"/>
  <c r="K15" i="26"/>
  <c r="N15" i="26"/>
  <c r="J14" i="26"/>
  <c r="N14" i="26"/>
  <c r="N60" i="26"/>
  <c r="D58" i="26"/>
  <c r="E55" i="26"/>
  <c r="E35" i="26"/>
  <c r="E31" i="26"/>
  <c r="E53" i="26"/>
  <c r="D42" i="26"/>
  <c r="E48" i="26"/>
  <c r="E14" i="26"/>
  <c r="E43" i="26"/>
  <c r="K22" i="26"/>
  <c r="D52" i="26"/>
  <c r="E33" i="26"/>
  <c r="K24" i="26"/>
  <c r="D61" i="26"/>
  <c r="D44" i="26"/>
  <c r="E39" i="26"/>
  <c r="K29" i="26"/>
  <c r="D22" i="26"/>
  <c r="E15" i="26"/>
  <c r="E57" i="26"/>
  <c r="D29" i="26"/>
  <c r="D57" i="26"/>
  <c r="E58" i="26"/>
  <c r="D15" i="26"/>
  <c r="D40" i="26"/>
  <c r="D21" i="26"/>
  <c r="D50" i="26"/>
  <c r="D16" i="26"/>
  <c r="D17" i="26"/>
  <c r="D48" i="26"/>
  <c r="E27" i="26"/>
  <c r="E52" i="26"/>
  <c r="E44" i="26"/>
  <c r="E22" i="26"/>
  <c r="E29" i="26"/>
  <c r="K28" i="26"/>
  <c r="J37" i="26"/>
  <c r="J38" i="26"/>
  <c r="J19" i="26"/>
  <c r="J26" i="26"/>
  <c r="J11" i="26"/>
  <c r="J47" i="26"/>
  <c r="J49" i="26"/>
  <c r="J43" i="26"/>
  <c r="J33" i="26"/>
  <c r="J15" i="26"/>
  <c r="D14" i="26"/>
  <c r="D36" i="26"/>
  <c r="D45" i="26"/>
  <c r="D18" i="26"/>
  <c r="E28" i="26"/>
  <c r="E38" i="26"/>
  <c r="E26" i="26"/>
  <c r="E47" i="26"/>
  <c r="K12" i="26"/>
  <c r="K32" i="26"/>
  <c r="K41" i="26"/>
  <c r="K35" i="26"/>
  <c r="K25" i="26"/>
  <c r="K13" i="26"/>
  <c r="K42" i="26"/>
  <c r="K31" i="26"/>
  <c r="K34" i="26"/>
  <c r="K39" i="26"/>
  <c r="K30" i="26"/>
  <c r="D37" i="26"/>
  <c r="D19" i="26"/>
  <c r="D11" i="26"/>
  <c r="D49" i="26"/>
  <c r="D33" i="26"/>
  <c r="E12" i="26"/>
  <c r="E41" i="26"/>
  <c r="E25" i="26"/>
  <c r="E42" i="26"/>
  <c r="E34" i="26"/>
  <c r="E30" i="26"/>
  <c r="J12" i="26"/>
  <c r="J32" i="26"/>
  <c r="J41" i="26"/>
  <c r="J35" i="26"/>
  <c r="J25" i="26"/>
  <c r="J13" i="26"/>
  <c r="J42" i="26"/>
  <c r="J31" i="26"/>
  <c r="J34" i="26"/>
  <c r="J39" i="26"/>
  <c r="J30" i="26"/>
  <c r="D32" i="26"/>
  <c r="D35" i="26"/>
  <c r="D13" i="26"/>
  <c r="D31" i="26"/>
  <c r="D39" i="26"/>
  <c r="K40" i="26"/>
  <c r="K23" i="26"/>
  <c r="K21" i="26"/>
  <c r="K53" i="26"/>
  <c r="K50" i="26"/>
  <c r="K46" i="26"/>
  <c r="K16" i="26"/>
  <c r="K20" i="26"/>
  <c r="K17" i="26"/>
  <c r="K51" i="26"/>
  <c r="K48" i="26"/>
  <c r="D23" i="26"/>
  <c r="D53" i="26"/>
  <c r="D46" i="26"/>
  <c r="D20" i="26"/>
  <c r="D51" i="26"/>
  <c r="J40" i="26"/>
  <c r="J21" i="26"/>
  <c r="J50" i="26"/>
  <c r="J16" i="26"/>
  <c r="J17" i="26"/>
  <c r="J48" i="26"/>
  <c r="D27" i="26"/>
  <c r="K14" i="26"/>
  <c r="K27" i="26"/>
  <c r="K36" i="26"/>
  <c r="K52" i="26"/>
  <c r="K45" i="26"/>
  <c r="K18" i="26"/>
  <c r="D28" i="26"/>
  <c r="D38" i="26"/>
  <c r="D26" i="26"/>
  <c r="D47" i="26"/>
  <c r="D43" i="26"/>
  <c r="E7" i="26" l="1"/>
  <c r="L8" i="26" l="1" a="1"/>
  <c r="K8" i="26"/>
  <c r="J8" i="26"/>
  <c r="K6" i="26"/>
  <c r="K7" i="26"/>
  <c r="K5" i="26"/>
  <c r="J6" i="26"/>
  <c r="J7" i="26"/>
  <c r="J5" i="26"/>
  <c r="D9" i="26"/>
  <c r="E6" i="26"/>
  <c r="E8" i="26"/>
  <c r="D6" i="26"/>
  <c r="D7" i="26"/>
  <c r="D8" i="26"/>
  <c r="J9" i="26"/>
  <c r="E9" i="26"/>
  <c r="F5" i="26" a="1"/>
  <c r="F7" i="26" s="1"/>
  <c r="G5" i="26" a="1"/>
  <c r="G5" i="26" s="1"/>
  <c r="L5" i="26" a="1"/>
  <c r="L7" i="26" s="1"/>
  <c r="M5" i="26" a="1"/>
  <c r="M6" i="26" s="1"/>
  <c r="N5" i="26"/>
  <c r="O5" i="26"/>
  <c r="O6" i="26"/>
  <c r="N7" i="26"/>
  <c r="O7" i="26"/>
  <c r="F8" i="26" a="1"/>
  <c r="F8" i="26" s="1"/>
  <c r="G8" i="26" a="1"/>
  <c r="G8" i="26" s="1"/>
  <c r="M8" i="26" a="1"/>
  <c r="M9" i="26" s="1"/>
  <c r="N8" i="26"/>
  <c r="O8" i="26"/>
  <c r="N9" i="26"/>
  <c r="G7" i="26" l="1"/>
  <c r="P8" i="26"/>
  <c r="F5" i="26"/>
  <c r="G6" i="26"/>
  <c r="L5" i="26"/>
  <c r="M8" i="26"/>
  <c r="L6" i="26"/>
  <c r="P7" i="26"/>
  <c r="P48" i="26"/>
  <c r="P26" i="26"/>
  <c r="P16" i="26"/>
  <c r="P55" i="26"/>
  <c r="P60" i="26"/>
  <c r="P6" i="26"/>
  <c r="P61" i="26"/>
  <c r="P57" i="26"/>
  <c r="P56" i="26"/>
  <c r="P58" i="26"/>
  <c r="P59" i="26"/>
  <c r="P46" i="26"/>
  <c r="P39" i="26"/>
  <c r="P34" i="26"/>
  <c r="P53" i="26"/>
  <c r="P30" i="26"/>
  <c r="P31" i="26"/>
  <c r="P22" i="26"/>
  <c r="P20" i="26"/>
  <c r="P21" i="26"/>
  <c r="P42" i="26"/>
  <c r="P35" i="26"/>
  <c r="P36" i="26"/>
  <c r="P28" i="26"/>
  <c r="P47" i="26"/>
  <c r="P24" i="26"/>
  <c r="P19" i="26"/>
  <c r="P40" i="26"/>
  <c r="P17" i="26"/>
  <c r="P25" i="26"/>
  <c r="P11" i="26"/>
  <c r="P45" i="26"/>
  <c r="P38" i="26"/>
  <c r="P15" i="26"/>
  <c r="P12" i="26"/>
  <c r="P5" i="26"/>
  <c r="L8" i="26"/>
  <c r="L9" i="26"/>
  <c r="K9" i="26"/>
  <c r="M5" i="26"/>
  <c r="P14" i="26"/>
  <c r="F6" i="26"/>
  <c r="G9" i="26"/>
  <c r="F9" i="26"/>
  <c r="P41" i="26"/>
  <c r="P49" i="26"/>
  <c r="P13" i="26"/>
  <c r="O9" i="26"/>
  <c r="P9" i="26" s="1"/>
  <c r="M7" i="26"/>
  <c r="P50" i="26"/>
  <c r="P51" i="26"/>
  <c r="P32" i="26"/>
  <c r="P29" i="26"/>
  <c r="P23" i="26"/>
  <c r="P44" i="26"/>
  <c r="P43" i="26"/>
  <c r="P52" i="26"/>
  <c r="P37" i="26"/>
  <c r="P18" i="26"/>
  <c r="P33" i="26"/>
  <c r="P27" i="26"/>
</calcChain>
</file>

<file path=xl/sharedStrings.xml><?xml version="1.0" encoding="utf-8"?>
<sst xmlns="http://schemas.openxmlformats.org/spreadsheetml/2006/main" count="1491" uniqueCount="108">
  <si>
    <t>Šaltinis: Lietuvos statistikos departamentas / Source: Statistics Lithuania</t>
  </si>
  <si>
    <t>Turistai / Tourists</t>
  </si>
  <si>
    <t>Nakvynės / Nights</t>
  </si>
  <si>
    <t>Vidutinė viešnagės trukmė, nakvynių sk. / Average lenght of stay, number of nights</t>
  </si>
  <si>
    <t>pokytis, asmenys / change, number of persons</t>
  </si>
  <si>
    <t xml:space="preserve">2021/20, % </t>
  </si>
  <si>
    <t>2020 rinkos dalis / market share</t>
  </si>
  <si>
    <t>2021 rinkos dalis / market share</t>
  </si>
  <si>
    <t>pokytis, nakvynės / change, number of nights</t>
  </si>
  <si>
    <t>Iš viso / Total</t>
  </si>
  <si>
    <t>Lietuvos gyventojai / citizens of Lithuania</t>
  </si>
  <si>
    <t xml:space="preserve">Užsieniečiai, iš viso / foreigners, total </t>
  </si>
  <si>
    <t>ES šalys / EU member states</t>
  </si>
  <si>
    <t>ne ES šalys / non-EU states</t>
  </si>
  <si>
    <t>Lenkija</t>
  </si>
  <si>
    <t>Vokietija</t>
  </si>
  <si>
    <t>Latvija</t>
  </si>
  <si>
    <t>Ukraina</t>
  </si>
  <si>
    <t>Baltarusija</t>
  </si>
  <si>
    <t>Jungtinė Karalystė</t>
  </si>
  <si>
    <t>Estija</t>
  </si>
  <si>
    <t>JAV</t>
  </si>
  <si>
    <t>Prancūzija</t>
  </si>
  <si>
    <t>Italija</t>
  </si>
  <si>
    <t>Rusija</t>
  </si>
  <si>
    <t>Ispanija</t>
  </si>
  <si>
    <t>Švedija</t>
  </si>
  <si>
    <t>Danija</t>
  </si>
  <si>
    <t>Norvegija</t>
  </si>
  <si>
    <t>Nyderlandai</t>
  </si>
  <si>
    <t>Suomija</t>
  </si>
  <si>
    <t>Airija</t>
  </si>
  <si>
    <t>Belgija</t>
  </si>
  <si>
    <t>Izraelis</t>
  </si>
  <si>
    <t>Austrija</t>
  </si>
  <si>
    <t>Šveicarija ir Lichtenšteinas</t>
  </si>
  <si>
    <t>Čekija</t>
  </si>
  <si>
    <t>Graikija</t>
  </si>
  <si>
    <t>Portugalija</t>
  </si>
  <si>
    <t>Turkija</t>
  </si>
  <si>
    <t>Bulgarija</t>
  </si>
  <si>
    <t>Rumunija</t>
  </si>
  <si>
    <t>Slovėnija</t>
  </si>
  <si>
    <t>Vengrija</t>
  </si>
  <si>
    <t>Slovakija</t>
  </si>
  <si>
    <t>Kanada</t>
  </si>
  <si>
    <t>Islandija</t>
  </si>
  <si>
    <t>Kipras</t>
  </si>
  <si>
    <t>Kinija</t>
  </si>
  <si>
    <t>Liuksemburgas</t>
  </si>
  <si>
    <t>Kroatija</t>
  </si>
  <si>
    <t>Australija</t>
  </si>
  <si>
    <t>Malta</t>
  </si>
  <si>
    <t>Japonija</t>
  </si>
  <si>
    <t>Brazilija</t>
  </si>
  <si>
    <t>Pietų Afrika</t>
  </si>
  <si>
    <t>Pietų Korėja</t>
  </si>
  <si>
    <t>Europos šalys ( be Lietuvos) / Europe (except Lithuania)</t>
  </si>
  <si>
    <t>Azijos šalys / Asia</t>
  </si>
  <si>
    <t>Amerikos šalys / Americas</t>
  </si>
  <si>
    <t>Šiaurės Amerikos šalys / North America</t>
  </si>
  <si>
    <t>Pietų ir C. Amerikos šalys / South and Central America</t>
  </si>
  <si>
    <t xml:space="preserve">Australija ir Okeanija / Australia and Oceania </t>
  </si>
  <si>
    <t>Afrikos šalys / Africa</t>
  </si>
  <si>
    <t>Spalvinis žymėjimas / Colour Coding</t>
  </si>
  <si>
    <t>Mažiau turistų / nakvynių nei prieš metus / Fewer tourists / nights than a previous year</t>
  </si>
  <si>
    <t>Padidėjo / Increased</t>
  </si>
  <si>
    <t>Sumažėjo / Decreased</t>
  </si>
  <si>
    <t xml:space="preserve">2021/19, % </t>
  </si>
  <si>
    <t>2019 rinkos dalis / market share</t>
  </si>
  <si>
    <t>Turistų skaičius apgyvendinimo įstaigose</t>
  </si>
  <si>
    <t/>
  </si>
  <si>
    <t>Turistų skaičius apgyvendinimo įstaigose | asmenys</t>
  </si>
  <si>
    <t>Suma</t>
  </si>
  <si>
    <t>Viešbučiai ir panašios laikinos buveinės; poilsiautojų ir kitas trumpalaikis apgyvendinimas; poilsinės transporto priemonės, priekabų aikštelės ir stovyklavietės</t>
  </si>
  <si>
    <t>IŠ VISO</t>
  </si>
  <si>
    <t>Lietuva</t>
  </si>
  <si>
    <t>Užsienio šalys, iš viso</t>
  </si>
  <si>
    <t>EUROPA</t>
  </si>
  <si>
    <t>Europos Sąjunga</t>
  </si>
  <si>
    <t>ELPA</t>
  </si>
  <si>
    <t>Kitos Europos šalys</t>
  </si>
  <si>
    <t>AFRIKA</t>
  </si>
  <si>
    <t>Kitos Afrikos šalys</t>
  </si>
  <si>
    <t>AMERIKA</t>
  </si>
  <si>
    <t>Šiaurės Amerika</t>
  </si>
  <si>
    <t>Kitos Šiaurės Amerikos šalys</t>
  </si>
  <si>
    <t>Pietų ir Centrinė Amerika</t>
  </si>
  <si>
    <t>Kitos Pietų ir Centrinės Amerikos šalys</t>
  </si>
  <si>
    <t>AZIJA</t>
  </si>
  <si>
    <t>Kitos Azijos šalys</t>
  </si>
  <si>
    <t>AUSTRALIJA, OKEANIJA IR KITOS TERITORIJOS</t>
  </si>
  <si>
    <t>Okeanija ir kitos teritorijos</t>
  </si>
  <si>
    <t>Nakvynių skaičius apgyvendinimo įstaigose</t>
  </si>
  <si>
    <t>Nakvynių skaičius apgyvendinimo įstaigose | vnt.</t>
  </si>
  <si>
    <t xml:space="preserve">Apgyvendinta turistų ir suteikta nakvynių visose Lietuvos apgyvendinimo įstaigose. Visos rinkos. / Nights spent at tourist accommodation establishments. All Markets. </t>
  </si>
  <si>
    <t xml:space="preserve">2022/21, % </t>
  </si>
  <si>
    <t>2022 rinkos dalis / market share</t>
  </si>
  <si>
    <t xml:space="preserve">2022/20, % </t>
  </si>
  <si>
    <t xml:space="preserve">2022/19, % </t>
  </si>
  <si>
    <t xml:space="preserve">2023/22, % </t>
  </si>
  <si>
    <t>2023 rinkos dalis / market share</t>
  </si>
  <si>
    <t xml:space="preserve">2023/19, % </t>
  </si>
  <si>
    <t xml:space="preserve">2024/23, % </t>
  </si>
  <si>
    <t>2024 rinkos dalis / market share</t>
  </si>
  <si>
    <t xml:space="preserve">2024/19, % </t>
  </si>
  <si>
    <r>
      <t xml:space="preserve">Mėnesiai / Months: </t>
    </r>
    <r>
      <rPr>
        <b/>
        <sz val="14"/>
        <color theme="7"/>
        <rFont val="Arial"/>
        <family val="2"/>
        <scheme val="minor"/>
      </rPr>
      <t>1-9</t>
    </r>
  </si>
  <si>
    <t>Atnaujinta / Updated: 2024-12-06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</si>
</sst>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#,##0.0"/>
  </numFmts>
  <fonts count="60">
    <font>
      <sz val="11"/>
      <color theme="1"/>
      <name val="Arial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Arial"/>
      <family val="2"/>
      <charset val="186"/>
      <scheme val="minor"/>
    </font>
    <font>
      <sz val="11"/>
      <color theme="1"/>
      <name val="Arial"/>
      <family val="2"/>
      <scheme val="minor"/>
    </font>
    <font>
      <sz val="8"/>
      <color theme="1"/>
      <name val="Arial"/>
      <family val="2"/>
      <charset val="186"/>
      <scheme val="minor"/>
    </font>
    <font>
      <sz val="11"/>
      <color rgb="FF404041"/>
      <name val="Arial"/>
      <family val="2"/>
    </font>
    <font>
      <b/>
      <sz val="11"/>
      <color rgb="FF404041"/>
      <name val="Arial"/>
      <family val="2"/>
    </font>
    <font>
      <i/>
      <sz val="11"/>
      <color rgb="FF404041"/>
      <name val="Arial"/>
      <family val="2"/>
    </font>
    <font>
      <sz val="10"/>
      <color rgb="FF656565"/>
      <name val="SegoeUI"/>
      <family val="2"/>
    </font>
    <font>
      <b/>
      <sz val="10"/>
      <color rgb="FF1C1C1C"/>
      <name val="SegoeUI"/>
      <family val="2"/>
    </font>
    <font>
      <sz val="10"/>
      <color rgb="FF000000"/>
      <name val="SansSerif"/>
      <family val="2"/>
    </font>
    <font>
      <sz val="14"/>
      <color rgb="FF656565"/>
      <name val="SegoeUI"/>
      <family val="2"/>
    </font>
    <font>
      <sz val="11"/>
      <color rgb="FF656565"/>
      <name val="Arial"/>
      <family val="2"/>
    </font>
    <font>
      <sz val="8"/>
      <name val="Arial"/>
      <family val="2"/>
      <charset val="186"/>
      <scheme val="minor"/>
    </font>
    <font>
      <sz val="10"/>
      <color rgb="FF7030A0"/>
      <name val="SegoeUI"/>
      <family val="2"/>
    </font>
    <font>
      <b/>
      <sz val="10"/>
      <color rgb="FF7030A0"/>
      <name val="SegoeUI"/>
      <family val="2"/>
      <charset val="186"/>
    </font>
    <font>
      <b/>
      <sz val="11"/>
      <color theme="3"/>
      <name val="Arial"/>
      <family val="2"/>
      <charset val="186"/>
      <scheme val="minor"/>
    </font>
    <font>
      <b/>
      <sz val="14"/>
      <color theme="3"/>
      <name val="SegoeUI"/>
      <family val="2"/>
      <charset val="186"/>
    </font>
    <font>
      <b/>
      <sz val="10"/>
      <color theme="3"/>
      <name val="SansSerif"/>
      <family val="2"/>
      <charset val="186"/>
    </font>
    <font>
      <b/>
      <sz val="10"/>
      <color theme="3"/>
      <name val="SegoeUI"/>
      <family val="2"/>
      <charset val="186"/>
    </font>
    <font>
      <sz val="11"/>
      <color rgb="FFC00000"/>
      <name val="Arial"/>
      <family val="2"/>
    </font>
    <font>
      <sz val="14"/>
      <color rgb="FF7030A0"/>
      <name val="SegoeUI"/>
      <family val="2"/>
    </font>
    <font>
      <sz val="10"/>
      <color rgb="FF7030A0"/>
      <name val="SansSerif"/>
      <family val="2"/>
    </font>
    <font>
      <b/>
      <sz val="10"/>
      <color rgb="FF7030A0"/>
      <name val="SegoeUI"/>
      <family val="2"/>
    </font>
    <font>
      <b/>
      <sz val="10"/>
      <color rgb="FF7030A0"/>
      <name val="SegoeUI"/>
      <charset val="186"/>
    </font>
    <font>
      <sz val="11"/>
      <color rgb="FF7030A0"/>
      <name val="Arial"/>
      <family val="2"/>
      <scheme val="minor"/>
    </font>
    <font>
      <sz val="9"/>
      <color rgb="FF7030A0"/>
      <name val="SegoeUI"/>
      <family val="2"/>
    </font>
    <font>
      <sz val="9"/>
      <color rgb="FF7030A0"/>
      <name val="SansSerif"/>
      <family val="2"/>
    </font>
    <font>
      <b/>
      <sz val="9"/>
      <color rgb="FF7030A0"/>
      <name val="SegoeUI"/>
      <family val="2"/>
    </font>
    <font>
      <sz val="9"/>
      <color rgb="FF7030A0"/>
      <name val="Arial"/>
      <family val="2"/>
      <scheme val="minor"/>
    </font>
    <font>
      <sz val="14"/>
      <color theme="8" tint="-0.249977111117893"/>
      <name val="SegoeUI"/>
      <family val="2"/>
    </font>
    <font>
      <sz val="10"/>
      <color theme="8" tint="-0.249977111117893"/>
      <name val="SansSerif"/>
      <family val="2"/>
    </font>
    <font>
      <b/>
      <sz val="10"/>
      <color theme="8" tint="-0.249977111117893"/>
      <name val="SegoeUI"/>
      <family val="2"/>
    </font>
    <font>
      <sz val="10"/>
      <color theme="8" tint="-0.249977111117893"/>
      <name val="SegoeUI"/>
      <family val="2"/>
    </font>
    <font>
      <sz val="11"/>
      <color theme="8" tint="-0.249977111117893"/>
      <name val="Arial"/>
      <family val="2"/>
      <scheme val="minor"/>
    </font>
    <font>
      <i/>
      <sz val="11"/>
      <color theme="1"/>
      <name val="Arial"/>
      <family val="2"/>
    </font>
    <font>
      <b/>
      <sz val="10"/>
      <color rgb="FF1C1C1C"/>
      <name val="SegoeUI"/>
    </font>
    <font>
      <b/>
      <sz val="10"/>
      <color rgb="FF7030A0"/>
      <name val="SegoeUI"/>
    </font>
    <font>
      <sz val="10"/>
      <color rgb="FF7030A0"/>
      <name val="SegoeUI"/>
    </font>
    <font>
      <b/>
      <sz val="10"/>
      <color theme="3"/>
      <name val="SegoeUI"/>
    </font>
    <font>
      <b/>
      <sz val="14"/>
      <color theme="7"/>
      <name val="Arial"/>
      <family val="2"/>
      <scheme val="minor"/>
    </font>
    <font>
      <sz val="11"/>
      <color theme="0"/>
      <name val="Arial"/>
      <family val="2"/>
      <charset val="186"/>
      <scheme val="minor"/>
    </font>
    <font>
      <sz val="10"/>
      <color rgb="FF000000"/>
      <name val="Arial"/>
      <family val="2"/>
      <scheme val="minor"/>
    </font>
    <font>
      <sz val="10"/>
      <color theme="8" tint="-0.24997711111789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"/>
      <color rgb="FF1C1C1C"/>
      <name val="Arial"/>
      <family val="2"/>
      <scheme val="minor"/>
    </font>
    <font>
      <b/>
      <sz val="10"/>
      <color theme="8" tint="-0.249977111117893"/>
      <name val="Arial"/>
      <family val="2"/>
      <scheme val="minor"/>
    </font>
    <font>
      <sz val="10"/>
      <color rgb="FF656565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7030A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rgb="FF012C28"/>
      <name val="Arial"/>
      <family val="2"/>
      <scheme val="minor"/>
    </font>
    <font>
      <b/>
      <sz val="10"/>
      <color theme="3"/>
      <name val="Arial"/>
      <family val="2"/>
      <charset val="186"/>
      <scheme val="minor"/>
    </font>
    <font>
      <b/>
      <sz val="10"/>
      <color theme="0"/>
      <name val="Arial"/>
      <family val="2"/>
      <charset val="186"/>
      <scheme val="minor"/>
    </font>
    <font>
      <sz val="10"/>
      <color theme="5" tint="-0.499984740745262"/>
      <name val="Arial"/>
      <family val="2"/>
      <scheme val="minor"/>
    </font>
    <font>
      <sz val="11"/>
      <name val="Arial"/>
      <family val="2"/>
      <charset val="186"/>
      <scheme val="minor"/>
    </font>
    <font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4F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E3E3E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12" borderId="0" applyNumberFormat="0" applyBorder="0" applyAlignment="0" applyProtection="0"/>
    <xf numFmtId="0" fontId="2" fillId="13" borderId="0" applyNumberFormat="0" applyBorder="0" applyAlignment="0" applyProtection="0"/>
    <xf numFmtId="0" fontId="41" fillId="14" borderId="0" applyNumberFormat="0" applyBorder="0" applyAlignment="0" applyProtection="0"/>
    <xf numFmtId="0" fontId="2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" fillId="20" borderId="0" applyNumberFormat="0" applyBorder="0" applyAlignment="0" applyProtection="0"/>
  </cellStyleXfs>
  <cellXfs count="271">
    <xf numFmtId="0" fontId="0" fillId="0" borderId="0" xfId="0"/>
    <xf numFmtId="0" fontId="4" fillId="0" borderId="0" xfId="0" applyFont="1"/>
    <xf numFmtId="165" fontId="2" fillId="0" borderId="0" xfId="4" applyNumberFormat="1" applyFont="1"/>
    <xf numFmtId="165" fontId="0" fillId="2" borderId="0" xfId="0" applyNumberFormat="1" applyFill="1"/>
    <xf numFmtId="165" fontId="2" fillId="0" borderId="0" xfId="5" applyNumberFormat="1"/>
    <xf numFmtId="164" fontId="0" fillId="0" borderId="0" xfId="0" applyNumberFormat="1"/>
    <xf numFmtId="165" fontId="0" fillId="0" borderId="0" xfId="0" applyNumberFormat="1"/>
    <xf numFmtId="0" fontId="5" fillId="0" borderId="0" xfId="4" applyFont="1"/>
    <xf numFmtId="164" fontId="5" fillId="0" borderId="0" xfId="4" applyNumberFormat="1" applyFont="1"/>
    <xf numFmtId="3" fontId="5" fillId="0" borderId="1" xfId="0" applyNumberFormat="1" applyFont="1" applyBorder="1"/>
    <xf numFmtId="3" fontId="5" fillId="3" borderId="1" xfId="0" applyNumberFormat="1" applyFont="1" applyFill="1" applyBorder="1" applyAlignment="1">
      <alignment horizontal="right" vertical="center" wrapText="1"/>
    </xf>
    <xf numFmtId="3" fontId="5" fillId="3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Border="1"/>
    <xf numFmtId="3" fontId="5" fillId="3" borderId="11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Border="1"/>
    <xf numFmtId="164" fontId="0" fillId="0" borderId="3" xfId="0" applyNumberFormat="1" applyBorder="1"/>
    <xf numFmtId="3" fontId="5" fillId="0" borderId="2" xfId="0" applyNumberFormat="1" applyFont="1" applyBorder="1"/>
    <xf numFmtId="3" fontId="5" fillId="3" borderId="2" xfId="0" applyNumberFormat="1" applyFont="1" applyFill="1" applyBorder="1" applyAlignment="1">
      <alignment horizontal="right" vertical="center" wrapText="1"/>
    </xf>
    <xf numFmtId="0" fontId="6" fillId="4" borderId="8" xfId="4" applyFont="1" applyFill="1" applyBorder="1"/>
    <xf numFmtId="0" fontId="6" fillId="4" borderId="8" xfId="0" applyFont="1" applyFill="1" applyBorder="1"/>
    <xf numFmtId="0" fontId="6" fillId="4" borderId="13" xfId="4" applyFont="1" applyFill="1" applyBorder="1"/>
    <xf numFmtId="0" fontId="6" fillId="4" borderId="5" xfId="4" applyFont="1" applyFill="1" applyBorder="1"/>
    <xf numFmtId="0" fontId="7" fillId="4" borderId="8" xfId="4" applyFont="1" applyFill="1" applyBorder="1"/>
    <xf numFmtId="0" fontId="6" fillId="4" borderId="10" xfId="4" applyFont="1" applyFill="1" applyBorder="1"/>
    <xf numFmtId="0" fontId="5" fillId="0" borderId="0" xfId="0" applyFont="1"/>
    <xf numFmtId="3" fontId="0" fillId="0" borderId="0" xfId="0" applyNumberFormat="1"/>
    <xf numFmtId="0" fontId="5" fillId="0" borderId="15" xfId="4" applyFont="1" applyBorder="1"/>
    <xf numFmtId="0" fontId="5" fillId="0" borderId="16" xfId="4" applyFont="1" applyBorder="1"/>
    <xf numFmtId="0" fontId="3" fillId="0" borderId="0" xfId="4"/>
    <xf numFmtId="0" fontId="6" fillId="0" borderId="0" xfId="4" applyFont="1" applyAlignment="1" applyProtection="1">
      <alignment horizontal="left"/>
      <protection locked="0"/>
    </xf>
    <xf numFmtId="0" fontId="7" fillId="0" borderId="0" xfId="4" applyFont="1"/>
    <xf numFmtId="0" fontId="12" fillId="5" borderId="5" xfId="4" applyFont="1" applyFill="1" applyBorder="1" applyAlignment="1">
      <alignment horizontal="left" vertical="center" wrapText="1"/>
    </xf>
    <xf numFmtId="0" fontId="12" fillId="5" borderId="8" xfId="4" applyFont="1" applyFill="1" applyBorder="1" applyAlignment="1">
      <alignment horizontal="left" vertical="center" wrapText="1"/>
    </xf>
    <xf numFmtId="0" fontId="12" fillId="5" borderId="10" xfId="4" applyFont="1" applyFill="1" applyBorder="1" applyAlignment="1">
      <alignment horizontal="left" vertical="center" wrapText="1"/>
    </xf>
    <xf numFmtId="0" fontId="10" fillId="3" borderId="0" xfId="4" applyFont="1" applyFill="1" applyAlignment="1">
      <alignment vertical="top" wrapText="1"/>
    </xf>
    <xf numFmtId="0" fontId="9" fillId="3" borderId="0" xfId="4" applyFont="1" applyFill="1" applyAlignment="1">
      <alignment vertical="top" wrapText="1"/>
    </xf>
    <xf numFmtId="0" fontId="9" fillId="3" borderId="0" xfId="4" applyFont="1" applyFill="1" applyAlignment="1" applyProtection="1">
      <alignment vertical="top" wrapText="1"/>
      <protection locked="0"/>
    </xf>
    <xf numFmtId="0" fontId="8" fillId="5" borderId="4" xfId="4" applyFont="1" applyFill="1" applyBorder="1" applyAlignment="1">
      <alignment vertical="center"/>
    </xf>
    <xf numFmtId="0" fontId="11" fillId="3" borderId="0" xfId="4" applyFont="1" applyFill="1" applyAlignment="1">
      <alignment vertical="top"/>
    </xf>
    <xf numFmtId="0" fontId="11" fillId="3" borderId="0" xfId="4" applyFont="1" applyFill="1" applyAlignment="1" applyProtection="1">
      <alignment vertical="top"/>
      <protection locked="0"/>
    </xf>
    <xf numFmtId="0" fontId="10" fillId="3" borderId="0" xfId="4" applyFont="1" applyFill="1" applyAlignment="1">
      <alignment vertical="top"/>
    </xf>
    <xf numFmtId="0" fontId="10" fillId="3" borderId="0" xfId="4" applyFont="1" applyFill="1" applyAlignment="1" applyProtection="1">
      <alignment vertical="top"/>
      <protection locked="0"/>
    </xf>
    <xf numFmtId="0" fontId="9" fillId="3" borderId="0" xfId="4" applyFont="1" applyFill="1" applyAlignment="1">
      <alignment vertical="top"/>
    </xf>
    <xf numFmtId="0" fontId="9" fillId="3" borderId="0" xfId="4" applyFont="1" applyFill="1" applyAlignment="1">
      <alignment horizontal="left" vertical="top"/>
    </xf>
    <xf numFmtId="0" fontId="8" fillId="5" borderId="4" xfId="4" applyFont="1" applyFill="1" applyBorder="1" applyAlignment="1" applyProtection="1">
      <alignment vertical="center"/>
      <protection locked="0"/>
    </xf>
    <xf numFmtId="0" fontId="8" fillId="5" borderId="4" xfId="4" applyFont="1" applyFill="1" applyBorder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vertical="top"/>
      <protection locked="0"/>
    </xf>
    <xf numFmtId="0" fontId="9" fillId="3" borderId="0" xfId="4" applyFont="1" applyFill="1" applyAlignment="1" applyProtection="1">
      <alignment horizontal="left" vertical="top"/>
      <protection locked="0"/>
    </xf>
    <xf numFmtId="165" fontId="5" fillId="6" borderId="1" xfId="4" applyNumberFormat="1" applyFont="1" applyFill="1" applyBorder="1"/>
    <xf numFmtId="165" fontId="5" fillId="6" borderId="2" xfId="4" applyNumberFormat="1" applyFont="1" applyFill="1" applyBorder="1"/>
    <xf numFmtId="165" fontId="5" fillId="6" borderId="6" xfId="4" applyNumberFormat="1" applyFont="1" applyFill="1" applyBorder="1"/>
    <xf numFmtId="165" fontId="5" fillId="6" borderId="11" xfId="4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2" fontId="5" fillId="0" borderId="1" xfId="4" applyNumberFormat="1" applyFont="1" applyBorder="1"/>
    <xf numFmtId="2" fontId="5" fillId="3" borderId="1" xfId="0" applyNumberFormat="1" applyFont="1" applyFill="1" applyBorder="1" applyAlignment="1">
      <alignment horizontal="right" vertical="center" wrapText="1"/>
    </xf>
    <xf numFmtId="2" fontId="5" fillId="0" borderId="2" xfId="4" applyNumberFormat="1" applyFont="1" applyBorder="1"/>
    <xf numFmtId="2" fontId="5" fillId="3" borderId="2" xfId="0" applyNumberFormat="1" applyFont="1" applyFill="1" applyBorder="1" applyAlignment="1">
      <alignment horizontal="right" vertical="center" wrapText="1"/>
    </xf>
    <xf numFmtId="2" fontId="5" fillId="0" borderId="16" xfId="4" applyNumberFormat="1" applyFont="1" applyBorder="1"/>
    <xf numFmtId="2" fontId="5" fillId="0" borderId="6" xfId="4" applyNumberFormat="1" applyFont="1" applyBorder="1"/>
    <xf numFmtId="2" fontId="5" fillId="3" borderId="18" xfId="0" applyNumberFormat="1" applyFont="1" applyFill="1" applyBorder="1" applyAlignment="1">
      <alignment horizontal="right" vertical="center" wrapText="1"/>
    </xf>
    <xf numFmtId="2" fontId="5" fillId="0" borderId="11" xfId="4" applyNumberFormat="1" applyFont="1" applyBorder="1"/>
    <xf numFmtId="2" fontId="5" fillId="3" borderId="11" xfId="0" applyNumberFormat="1" applyFont="1" applyFill="1" applyBorder="1" applyAlignment="1">
      <alignment horizontal="right" vertical="center" wrapText="1"/>
    </xf>
    <xf numFmtId="2" fontId="2" fillId="0" borderId="0" xfId="4" applyNumberFormat="1" applyFont="1"/>
    <xf numFmtId="2" fontId="5" fillId="3" borderId="3" xfId="0" applyNumberFormat="1" applyFont="1" applyFill="1" applyBorder="1" applyAlignment="1">
      <alignment horizontal="right" vertical="center" wrapText="1"/>
    </xf>
    <xf numFmtId="4" fontId="5" fillId="0" borderId="1" xfId="4" applyNumberFormat="1" applyFont="1" applyBorder="1"/>
    <xf numFmtId="4" fontId="5" fillId="3" borderId="1" xfId="0" applyNumberFormat="1" applyFont="1" applyFill="1" applyBorder="1" applyAlignment="1">
      <alignment horizontal="right" vertical="center" wrapText="1"/>
    </xf>
    <xf numFmtId="4" fontId="5" fillId="0" borderId="2" xfId="4" applyNumberFormat="1" applyFont="1" applyBorder="1"/>
    <xf numFmtId="4" fontId="5" fillId="3" borderId="2" xfId="0" applyNumberFormat="1" applyFont="1" applyFill="1" applyBorder="1" applyAlignment="1">
      <alignment horizontal="right" vertical="center" wrapText="1"/>
    </xf>
    <xf numFmtId="4" fontId="5" fillId="0" borderId="16" xfId="4" applyNumberFormat="1" applyFont="1" applyBorder="1"/>
    <xf numFmtId="4" fontId="5" fillId="0" borderId="6" xfId="4" applyNumberFormat="1" applyFont="1" applyBorder="1"/>
    <xf numFmtId="4" fontId="5" fillId="3" borderId="18" xfId="0" applyNumberFormat="1" applyFont="1" applyFill="1" applyBorder="1" applyAlignment="1">
      <alignment horizontal="right" vertical="center" wrapText="1"/>
    </xf>
    <xf numFmtId="4" fontId="5" fillId="0" borderId="11" xfId="4" applyNumberFormat="1" applyFont="1" applyBorder="1"/>
    <xf numFmtId="4" fontId="5" fillId="3" borderId="11" xfId="0" applyNumberFormat="1" applyFont="1" applyFill="1" applyBorder="1" applyAlignment="1">
      <alignment horizontal="right" vertical="center" wrapText="1"/>
    </xf>
    <xf numFmtId="4" fontId="2" fillId="0" borderId="0" xfId="4" applyNumberFormat="1" applyFont="1"/>
    <xf numFmtId="4" fontId="5" fillId="3" borderId="3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0" borderId="0" xfId="4" applyNumberFormat="1" applyFont="1"/>
    <xf numFmtId="165" fontId="5" fillId="0" borderId="1" xfId="0" quotePrefix="1" applyNumberFormat="1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165" fontId="5" fillId="0" borderId="16" xfId="4" applyNumberFormat="1" applyFont="1" applyBorder="1"/>
    <xf numFmtId="165" fontId="5" fillId="3" borderId="6" xfId="0" applyNumberFormat="1" applyFont="1" applyFill="1" applyBorder="1" applyAlignment="1">
      <alignment horizontal="right" vertical="center" wrapText="1"/>
    </xf>
    <xf numFmtId="165" fontId="5" fillId="3" borderId="11" xfId="0" applyNumberFormat="1" applyFont="1" applyFill="1" applyBorder="1" applyAlignment="1">
      <alignment horizontal="right" vertical="center" wrapText="1"/>
    </xf>
    <xf numFmtId="165" fontId="5" fillId="0" borderId="17" xfId="4" applyNumberFormat="1" applyFont="1" applyBorder="1"/>
    <xf numFmtId="165" fontId="5" fillId="3" borderId="7" xfId="0" applyNumberFormat="1" applyFont="1" applyFill="1" applyBorder="1" applyAlignment="1">
      <alignment horizontal="right" vertical="center" wrapText="1"/>
    </xf>
    <xf numFmtId="165" fontId="5" fillId="3" borderId="9" xfId="0" applyNumberFormat="1" applyFont="1" applyFill="1" applyBorder="1" applyAlignment="1">
      <alignment horizontal="right" vertical="center" wrapText="1"/>
    </xf>
    <xf numFmtId="165" fontId="5" fillId="3" borderId="12" xfId="0" applyNumberFormat="1" applyFont="1" applyFill="1" applyBorder="1" applyAlignment="1">
      <alignment horizontal="right" vertical="center" wrapText="1"/>
    </xf>
    <xf numFmtId="0" fontId="17" fillId="3" borderId="0" xfId="4" applyFont="1" applyFill="1" applyAlignment="1" applyProtection="1">
      <alignment vertical="top"/>
      <protection locked="0"/>
    </xf>
    <xf numFmtId="0" fontId="18" fillId="3" borderId="0" xfId="4" applyFont="1" applyFill="1" applyAlignment="1" applyProtection="1">
      <alignment vertical="top"/>
      <protection locked="0"/>
    </xf>
    <xf numFmtId="0" fontId="19" fillId="5" borderId="4" xfId="4" applyFont="1" applyFill="1" applyBorder="1" applyAlignment="1">
      <alignment horizontal="center" vertical="center"/>
    </xf>
    <xf numFmtId="0" fontId="16" fillId="0" borderId="0" xfId="4" applyFont="1"/>
    <xf numFmtId="0" fontId="17" fillId="3" borderId="0" xfId="4" applyFont="1" applyFill="1" applyAlignment="1" applyProtection="1">
      <alignment vertical="top" wrapText="1"/>
      <protection locked="0"/>
    </xf>
    <xf numFmtId="0" fontId="18" fillId="3" borderId="0" xfId="4" applyFont="1" applyFill="1" applyAlignment="1" applyProtection="1">
      <alignment vertical="top" wrapText="1"/>
      <protection locked="0"/>
    </xf>
    <xf numFmtId="0" fontId="19" fillId="5" borderId="4" xfId="4" applyFont="1" applyFill="1" applyBorder="1" applyAlignment="1">
      <alignment horizontal="center" vertical="center" wrapText="1"/>
    </xf>
    <xf numFmtId="165" fontId="5" fillId="11" borderId="1" xfId="4" applyNumberFormat="1" applyFont="1" applyFill="1" applyBorder="1"/>
    <xf numFmtId="165" fontId="5" fillId="11" borderId="2" xfId="4" applyNumberFormat="1" applyFont="1" applyFill="1" applyBorder="1"/>
    <xf numFmtId="165" fontId="5" fillId="11" borderId="6" xfId="4" applyNumberFormat="1" applyFont="1" applyFill="1" applyBorder="1"/>
    <xf numFmtId="165" fontId="5" fillId="11" borderId="11" xfId="4" applyNumberFormat="1" applyFont="1" applyFill="1" applyBorder="1"/>
    <xf numFmtId="0" fontId="5" fillId="0" borderId="19" xfId="0" applyFont="1" applyBorder="1" applyAlignment="1">
      <alignment horizontal="center"/>
    </xf>
    <xf numFmtId="0" fontId="5" fillId="10" borderId="20" xfId="0" applyFont="1" applyFill="1" applyBorder="1"/>
    <xf numFmtId="0" fontId="5" fillId="9" borderId="14" xfId="0" applyFont="1" applyFill="1" applyBorder="1"/>
    <xf numFmtId="0" fontId="20" fillId="0" borderId="20" xfId="0" applyFont="1" applyBorder="1" applyAlignment="1">
      <alignment wrapText="1"/>
    </xf>
    <xf numFmtId="0" fontId="21" fillId="3" borderId="0" xfId="4" applyFont="1" applyFill="1" applyAlignment="1">
      <alignment vertical="top" wrapText="1"/>
    </xf>
    <xf numFmtId="0" fontId="21" fillId="3" borderId="0" xfId="4" applyFont="1" applyFill="1" applyAlignment="1" applyProtection="1">
      <alignment vertical="top" wrapText="1"/>
      <protection locked="0"/>
    </xf>
    <xf numFmtId="0" fontId="22" fillId="3" borderId="0" xfId="4" applyFont="1" applyFill="1" applyAlignment="1">
      <alignment vertical="top" wrapText="1"/>
    </xf>
    <xf numFmtId="0" fontId="22" fillId="3" borderId="0" xfId="4" applyFont="1" applyFill="1" applyAlignment="1" applyProtection="1">
      <alignment vertical="top" wrapText="1"/>
      <protection locked="0"/>
    </xf>
    <xf numFmtId="0" fontId="23" fillId="3" borderId="0" xfId="4" applyFont="1" applyFill="1" applyAlignment="1">
      <alignment horizontal="left" vertical="top" wrapText="1"/>
    </xf>
    <xf numFmtId="0" fontId="14" fillId="5" borderId="4" xfId="4" applyFont="1" applyFill="1" applyBorder="1" applyAlignment="1">
      <alignment vertical="center"/>
    </xf>
    <xf numFmtId="0" fontId="14" fillId="5" borderId="4" xfId="4" applyFont="1" applyFill="1" applyBorder="1" applyAlignment="1" applyProtection="1">
      <alignment vertical="center" wrapText="1"/>
      <protection locked="0"/>
    </xf>
    <xf numFmtId="0" fontId="14" fillId="5" borderId="4" xfId="4" applyFont="1" applyFill="1" applyBorder="1" applyAlignment="1" applyProtection="1">
      <alignment horizontal="center" vertical="center" wrapText="1"/>
      <protection locked="0"/>
    </xf>
    <xf numFmtId="0" fontId="23" fillId="3" borderId="0" xfId="4" applyFont="1" applyFill="1" applyAlignment="1" applyProtection="1">
      <alignment horizontal="left" vertical="top" wrapText="1"/>
      <protection locked="0"/>
    </xf>
    <xf numFmtId="0" fontId="25" fillId="0" borderId="0" xfId="4" applyFont="1"/>
    <xf numFmtId="0" fontId="26" fillId="3" borderId="0" xfId="4" applyFont="1" applyFill="1" applyAlignment="1">
      <alignment vertical="top" wrapText="1"/>
    </xf>
    <xf numFmtId="0" fontId="26" fillId="3" borderId="0" xfId="4" applyFont="1" applyFill="1" applyAlignment="1" applyProtection="1">
      <alignment vertical="top" wrapText="1"/>
      <protection locked="0"/>
    </xf>
    <xf numFmtId="0" fontId="27" fillId="3" borderId="0" xfId="4" applyFont="1" applyFill="1" applyAlignment="1">
      <alignment vertical="top" wrapText="1"/>
    </xf>
    <xf numFmtId="0" fontId="27" fillId="3" borderId="0" xfId="4" applyFont="1" applyFill="1" applyAlignment="1" applyProtection="1">
      <alignment vertical="top" wrapText="1"/>
      <protection locked="0"/>
    </xf>
    <xf numFmtId="0" fontId="28" fillId="3" borderId="0" xfId="4" applyFont="1" applyFill="1" applyAlignment="1">
      <alignment horizontal="left" vertical="top" wrapText="1"/>
    </xf>
    <xf numFmtId="0" fontId="26" fillId="5" borderId="4" xfId="4" applyFont="1" applyFill="1" applyBorder="1" applyAlignment="1">
      <alignment vertical="center"/>
    </xf>
    <xf numFmtId="0" fontId="26" fillId="5" borderId="4" xfId="4" applyFont="1" applyFill="1" applyBorder="1" applyAlignment="1" applyProtection="1">
      <alignment vertical="center" wrapText="1"/>
      <protection locked="0"/>
    </xf>
    <xf numFmtId="0" fontId="26" fillId="5" borderId="4" xfId="4" applyFont="1" applyFill="1" applyBorder="1" applyAlignment="1" applyProtection="1">
      <alignment horizontal="center" vertical="center" wrapText="1"/>
      <protection locked="0"/>
    </xf>
    <xf numFmtId="0" fontId="28" fillId="3" borderId="0" xfId="4" applyFont="1" applyFill="1" applyAlignment="1" applyProtection="1">
      <alignment horizontal="left" vertical="top" wrapText="1"/>
      <protection locked="0"/>
    </xf>
    <xf numFmtId="0" fontId="29" fillId="0" borderId="0" xfId="4" applyFont="1"/>
    <xf numFmtId="0" fontId="30" fillId="3" borderId="0" xfId="4" applyFont="1" applyFill="1" applyAlignment="1">
      <alignment vertical="top" wrapText="1"/>
    </xf>
    <xf numFmtId="0" fontId="30" fillId="3" borderId="0" xfId="4" applyFont="1" applyFill="1" applyAlignment="1" applyProtection="1">
      <alignment vertical="top" wrapText="1"/>
      <protection locked="0"/>
    </xf>
    <xf numFmtId="0" fontId="31" fillId="3" borderId="0" xfId="4" applyFont="1" applyFill="1" applyAlignment="1">
      <alignment vertical="top" wrapText="1"/>
    </xf>
    <xf numFmtId="0" fontId="31" fillId="3" borderId="0" xfId="4" applyFont="1" applyFill="1" applyAlignment="1" applyProtection="1">
      <alignment vertical="top" wrapText="1"/>
      <protection locked="0"/>
    </xf>
    <xf numFmtId="0" fontId="32" fillId="3" borderId="0" xfId="4" applyFont="1" applyFill="1" applyAlignment="1">
      <alignment horizontal="left" vertical="top" wrapText="1"/>
    </xf>
    <xf numFmtId="0" fontId="33" fillId="5" borderId="4" xfId="4" applyFont="1" applyFill="1" applyBorder="1" applyAlignment="1">
      <alignment vertical="center"/>
    </xf>
    <xf numFmtId="0" fontId="33" fillId="5" borderId="4" xfId="4" applyFont="1" applyFill="1" applyBorder="1" applyAlignment="1" applyProtection="1">
      <alignment vertical="center" wrapText="1"/>
      <protection locked="0"/>
    </xf>
    <xf numFmtId="0" fontId="33" fillId="5" borderId="4" xfId="4" applyFont="1" applyFill="1" applyBorder="1" applyAlignment="1" applyProtection="1">
      <alignment horizontal="center" vertical="center" wrapText="1"/>
      <protection locked="0"/>
    </xf>
    <xf numFmtId="0" fontId="32" fillId="3" borderId="0" xfId="4" applyFont="1" applyFill="1" applyAlignment="1" applyProtection="1">
      <alignment horizontal="left" vertical="top" wrapText="1"/>
      <protection locked="0"/>
    </xf>
    <xf numFmtId="0" fontId="34" fillId="0" borderId="0" xfId="4" applyFont="1"/>
    <xf numFmtId="0" fontId="30" fillId="3" borderId="0" xfId="4" applyFont="1" applyFill="1" applyAlignment="1">
      <alignment vertical="top"/>
    </xf>
    <xf numFmtId="0" fontId="30" fillId="3" borderId="0" xfId="4" applyFont="1" applyFill="1" applyAlignment="1" applyProtection="1">
      <alignment vertical="top"/>
      <protection locked="0"/>
    </xf>
    <xf numFmtId="0" fontId="31" fillId="3" borderId="0" xfId="4" applyFont="1" applyFill="1" applyAlignment="1">
      <alignment vertical="top"/>
    </xf>
    <xf numFmtId="0" fontId="31" fillId="3" borderId="0" xfId="4" applyFont="1" applyFill="1" applyAlignment="1" applyProtection="1">
      <alignment vertical="top"/>
      <protection locked="0"/>
    </xf>
    <xf numFmtId="0" fontId="32" fillId="3" borderId="0" xfId="4" applyFont="1" applyFill="1" applyAlignment="1">
      <alignment horizontal="left" vertical="top"/>
    </xf>
    <xf numFmtId="0" fontId="33" fillId="5" borderId="4" xfId="4" applyFont="1" applyFill="1" applyBorder="1" applyAlignment="1" applyProtection="1">
      <alignment vertical="center"/>
      <protection locked="0"/>
    </xf>
    <xf numFmtId="0" fontId="33" fillId="5" borderId="4" xfId="4" applyFont="1" applyFill="1" applyBorder="1" applyAlignment="1" applyProtection="1">
      <alignment horizontal="center" vertical="center"/>
      <protection locked="0"/>
    </xf>
    <xf numFmtId="0" fontId="32" fillId="3" borderId="0" xfId="4" applyFont="1" applyFill="1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166" fontId="17" fillId="3" borderId="0" xfId="7" applyNumberFormat="1" applyFont="1" applyFill="1" applyAlignment="1" applyProtection="1">
      <alignment vertical="top" wrapText="1"/>
      <protection locked="0"/>
    </xf>
    <xf numFmtId="166" fontId="18" fillId="3" borderId="0" xfId="7" applyNumberFormat="1" applyFont="1" applyFill="1" applyAlignment="1" applyProtection="1">
      <alignment vertical="top" wrapText="1"/>
      <protection locked="0"/>
    </xf>
    <xf numFmtId="166" fontId="19" fillId="5" borderId="4" xfId="7" applyNumberFormat="1" applyFont="1" applyFill="1" applyBorder="1" applyAlignment="1">
      <alignment horizontal="center" vertical="center" wrapText="1"/>
    </xf>
    <xf numFmtId="166" fontId="16" fillId="0" borderId="0" xfId="7" applyNumberFormat="1" applyFont="1"/>
    <xf numFmtId="166" fontId="30" fillId="3" borderId="0" xfId="7" applyNumberFormat="1" applyFont="1" applyFill="1" applyAlignment="1">
      <alignment vertical="top" wrapText="1"/>
    </xf>
    <xf numFmtId="166" fontId="30" fillId="3" borderId="0" xfId="7" applyNumberFormat="1" applyFont="1" applyFill="1" applyAlignment="1" applyProtection="1">
      <alignment vertical="top" wrapText="1"/>
      <protection locked="0"/>
    </xf>
    <xf numFmtId="166" fontId="31" fillId="3" borderId="0" xfId="7" applyNumberFormat="1" applyFont="1" applyFill="1" applyAlignment="1">
      <alignment vertical="top" wrapText="1"/>
    </xf>
    <xf numFmtId="166" fontId="31" fillId="3" borderId="0" xfId="7" applyNumberFormat="1" applyFont="1" applyFill="1" applyAlignment="1" applyProtection="1">
      <alignment vertical="top" wrapText="1"/>
      <protection locked="0"/>
    </xf>
    <xf numFmtId="166" fontId="32" fillId="3" borderId="0" xfId="7" applyNumberFormat="1" applyFont="1" applyFill="1" applyAlignment="1">
      <alignment horizontal="left" vertical="top" wrapText="1"/>
    </xf>
    <xf numFmtId="166" fontId="33" fillId="5" borderId="4" xfId="7" applyNumberFormat="1" applyFont="1" applyFill="1" applyBorder="1" applyAlignment="1">
      <alignment vertical="center"/>
    </xf>
    <xf numFmtId="166" fontId="33" fillId="5" borderId="4" xfId="7" applyNumberFormat="1" applyFont="1" applyFill="1" applyBorder="1" applyAlignment="1" applyProtection="1">
      <alignment vertical="center" wrapText="1"/>
      <protection locked="0"/>
    </xf>
    <xf numFmtId="166" fontId="33" fillId="5" borderId="4" xfId="7" applyNumberFormat="1" applyFont="1" applyFill="1" applyBorder="1" applyAlignment="1" applyProtection="1">
      <alignment horizontal="center" vertical="center" wrapText="1"/>
      <protection locked="0"/>
    </xf>
    <xf numFmtId="166" fontId="32" fillId="3" borderId="0" xfId="7" applyNumberFormat="1" applyFont="1" applyFill="1" applyAlignment="1" applyProtection="1">
      <alignment horizontal="left" vertical="top" wrapText="1"/>
      <protection locked="0"/>
    </xf>
    <xf numFmtId="166" fontId="34" fillId="0" borderId="0" xfId="7" applyNumberFormat="1" applyFont="1"/>
    <xf numFmtId="0" fontId="35" fillId="0" borderId="8" xfId="4" applyFont="1" applyBorder="1" applyAlignment="1">
      <alignment horizontal="center" vertical="center"/>
    </xf>
    <xf numFmtId="167" fontId="17" fillId="3" borderId="0" xfId="7" applyNumberFormat="1" applyFont="1" applyFill="1" applyAlignment="1" applyProtection="1">
      <alignment vertical="top"/>
      <protection locked="0"/>
    </xf>
    <xf numFmtId="167" fontId="18" fillId="3" borderId="0" xfId="7" applyNumberFormat="1" applyFont="1" applyFill="1" applyAlignment="1" applyProtection="1">
      <alignment vertical="top"/>
      <protection locked="0"/>
    </xf>
    <xf numFmtId="167" fontId="16" fillId="0" borderId="0" xfId="7" applyNumberFormat="1" applyFont="1"/>
    <xf numFmtId="167" fontId="19" fillId="5" borderId="4" xfId="7" applyNumberFormat="1" applyFont="1" applyFill="1" applyBorder="1" applyAlignment="1">
      <alignment horizontal="center" vertical="center"/>
    </xf>
    <xf numFmtId="166" fontId="15" fillId="7" borderId="4" xfId="7" applyNumberFormat="1" applyFont="1" applyFill="1" applyBorder="1" applyAlignment="1">
      <alignment horizontal="right" vertical="center" wrapText="1"/>
    </xf>
    <xf numFmtId="166" fontId="24" fillId="8" borderId="4" xfId="7" applyNumberFormat="1" applyFont="1" applyFill="1" applyBorder="1" applyAlignment="1">
      <alignment horizontal="right" vertical="center" wrapText="1"/>
    </xf>
    <xf numFmtId="166" fontId="3" fillId="0" borderId="0" xfId="4" applyNumberFormat="1"/>
    <xf numFmtId="0" fontId="36" fillId="3" borderId="0" xfId="4" applyFont="1" applyFill="1" applyAlignment="1">
      <alignment vertical="top" wrapText="1"/>
    </xf>
    <xf numFmtId="0" fontId="37" fillId="3" borderId="0" xfId="4" applyFont="1" applyFill="1" applyAlignment="1">
      <alignment horizontal="left" vertical="top" wrapText="1"/>
    </xf>
    <xf numFmtId="0" fontId="38" fillId="5" borderId="4" xfId="4" applyFont="1" applyFill="1" applyBorder="1" applyAlignment="1">
      <alignment vertical="center"/>
    </xf>
    <xf numFmtId="0" fontId="38" fillId="5" borderId="4" xfId="4" applyFont="1" applyFill="1" applyBorder="1" applyAlignment="1" applyProtection="1">
      <alignment vertical="center" wrapText="1"/>
      <protection locked="0"/>
    </xf>
    <xf numFmtId="0" fontId="38" fillId="5" borderId="4" xfId="4" applyFont="1" applyFill="1" applyBorder="1" applyAlignment="1" applyProtection="1">
      <alignment horizontal="center" vertical="center" wrapText="1"/>
      <protection locked="0"/>
    </xf>
    <xf numFmtId="166" fontId="39" fillId="5" borderId="4" xfId="7" applyNumberFormat="1" applyFont="1" applyFill="1" applyBorder="1" applyAlignment="1">
      <alignment horizontal="center" vertical="center" wrapText="1"/>
    </xf>
    <xf numFmtId="0" fontId="36" fillId="3" borderId="0" xfId="4" applyFont="1" applyFill="1" applyAlignment="1" applyProtection="1">
      <alignment vertical="top" wrapText="1"/>
      <protection locked="0"/>
    </xf>
    <xf numFmtId="0" fontId="37" fillId="3" borderId="0" xfId="4" applyFont="1" applyFill="1" applyAlignment="1" applyProtection="1">
      <alignment horizontal="left" vertical="top" wrapText="1"/>
      <protection locked="0"/>
    </xf>
    <xf numFmtId="9" fontId="3" fillId="0" borderId="0" xfId="5" applyFont="1"/>
    <xf numFmtId="0" fontId="42" fillId="3" borderId="0" xfId="4" applyFont="1" applyFill="1" applyAlignment="1">
      <alignment vertical="top"/>
    </xf>
    <xf numFmtId="0" fontId="43" fillId="3" borderId="0" xfId="4" applyFont="1" applyFill="1" applyAlignment="1">
      <alignment vertical="top"/>
    </xf>
    <xf numFmtId="0" fontId="43" fillId="3" borderId="0" xfId="4" applyFont="1" applyFill="1" applyAlignment="1" applyProtection="1">
      <alignment vertical="top"/>
      <protection locked="0"/>
    </xf>
    <xf numFmtId="0" fontId="44" fillId="3" borderId="0" xfId="4" applyFont="1" applyFill="1" applyAlignment="1" applyProtection="1">
      <alignment vertical="top"/>
      <protection locked="0"/>
    </xf>
    <xf numFmtId="0" fontId="45" fillId="3" borderId="0" xfId="4" applyFont="1" applyFill="1" applyAlignment="1">
      <alignment vertical="top"/>
    </xf>
    <xf numFmtId="0" fontId="46" fillId="3" borderId="0" xfId="4" applyFont="1" applyFill="1" applyAlignment="1">
      <alignment horizontal="left" vertical="top"/>
    </xf>
    <xf numFmtId="0" fontId="43" fillId="5" borderId="4" xfId="4" applyFont="1" applyFill="1" applyBorder="1" applyAlignment="1">
      <alignment vertical="center"/>
    </xf>
    <xf numFmtId="0" fontId="43" fillId="5" borderId="4" xfId="4" applyFont="1" applyFill="1" applyBorder="1" applyAlignment="1" applyProtection="1">
      <alignment vertical="center"/>
      <protection locked="0"/>
    </xf>
    <xf numFmtId="0" fontId="43" fillId="5" borderId="4" xfId="4" applyFont="1" applyFill="1" applyBorder="1" applyAlignment="1" applyProtection="1">
      <alignment horizontal="center" vertical="center"/>
      <protection locked="0"/>
    </xf>
    <xf numFmtId="0" fontId="45" fillId="3" borderId="0" xfId="4" applyFont="1" applyFill="1" applyAlignment="1" applyProtection="1">
      <alignment vertical="top"/>
      <protection locked="0"/>
    </xf>
    <xf numFmtId="0" fontId="46" fillId="3" borderId="0" xfId="4" applyFont="1" applyFill="1" applyAlignment="1" applyProtection="1">
      <alignment horizontal="left" vertical="top"/>
      <protection locked="0"/>
    </xf>
    <xf numFmtId="0" fontId="44" fillId="5" borderId="4" xfId="4" applyFont="1" applyFill="1" applyBorder="1" applyAlignment="1">
      <alignment horizontal="center" vertical="center"/>
    </xf>
    <xf numFmtId="166" fontId="46" fillId="7" borderId="4" xfId="7" applyNumberFormat="1" applyFont="1" applyFill="1" applyBorder="1" applyAlignment="1">
      <alignment horizontal="right" vertical="center" wrapText="1"/>
    </xf>
    <xf numFmtId="166" fontId="46" fillId="8" borderId="4" xfId="7" applyNumberFormat="1" applyFont="1" applyFill="1" applyBorder="1" applyAlignment="1">
      <alignment horizontal="right" vertical="center" wrapText="1"/>
    </xf>
    <xf numFmtId="0" fontId="47" fillId="5" borderId="4" xfId="4" applyFont="1" applyFill="1" applyBorder="1" applyAlignment="1">
      <alignment horizontal="left" vertical="center" wrapText="1"/>
    </xf>
    <xf numFmtId="0" fontId="43" fillId="3" borderId="4" xfId="0" applyFont="1" applyFill="1" applyBorder="1" applyAlignment="1">
      <alignment horizontal="right" vertical="center" wrapText="1"/>
    </xf>
    <xf numFmtId="0" fontId="47" fillId="3" borderId="0" xfId="4" applyFont="1" applyFill="1" applyAlignment="1">
      <alignment vertical="top"/>
    </xf>
    <xf numFmtId="0" fontId="44" fillId="0" borderId="0" xfId="4" applyFont="1"/>
    <xf numFmtId="166" fontId="48" fillId="18" borderId="4" xfId="14" applyNumberFormat="1" applyFont="1" applyBorder="1" applyAlignment="1">
      <alignment horizontal="right" vertical="center" wrapText="1"/>
    </xf>
    <xf numFmtId="166" fontId="49" fillId="13" borderId="4" xfId="9" applyNumberFormat="1" applyFont="1" applyBorder="1" applyAlignment="1">
      <alignment horizontal="right" vertical="center" wrapText="1"/>
    </xf>
    <xf numFmtId="0" fontId="49" fillId="0" borderId="0" xfId="4" applyFont="1"/>
    <xf numFmtId="0" fontId="43" fillId="0" borderId="0" xfId="4" applyFont="1"/>
    <xf numFmtId="0" fontId="50" fillId="14" borderId="0" xfId="10" applyFont="1" applyAlignment="1" applyProtection="1">
      <alignment vertical="top"/>
      <protection locked="0"/>
    </xf>
    <xf numFmtId="0" fontId="50" fillId="14" borderId="4" xfId="10" applyFont="1" applyBorder="1" applyAlignment="1">
      <alignment horizontal="center" vertical="center" wrapText="1"/>
    </xf>
    <xf numFmtId="166" fontId="52" fillId="16" borderId="4" xfId="12" applyNumberFormat="1" applyFont="1" applyBorder="1" applyAlignment="1">
      <alignment horizontal="right" vertical="center" wrapText="1"/>
    </xf>
    <xf numFmtId="0" fontId="51" fillId="18" borderId="4" xfId="14" applyFont="1" applyBorder="1" applyAlignment="1">
      <alignment horizontal="center" vertical="center" wrapText="1"/>
    </xf>
    <xf numFmtId="0" fontId="51" fillId="18" borderId="4" xfId="14" applyFont="1" applyBorder="1" applyAlignment="1">
      <alignment horizontal="center" vertical="center"/>
    </xf>
    <xf numFmtId="0" fontId="53" fillId="0" borderId="0" xfId="4" applyFont="1"/>
    <xf numFmtId="166" fontId="54" fillId="12" borderId="4" xfId="8" applyNumberFormat="1" applyFont="1" applyBorder="1" applyAlignment="1">
      <alignment horizontal="right" vertical="center" wrapText="1"/>
    </xf>
    <xf numFmtId="0" fontId="19" fillId="3" borderId="0" xfId="4" applyFont="1" applyFill="1" applyAlignment="1" applyProtection="1">
      <alignment vertical="top"/>
      <protection locked="0"/>
    </xf>
    <xf numFmtId="0" fontId="55" fillId="0" borderId="0" xfId="4" applyFont="1"/>
    <xf numFmtId="0" fontId="56" fillId="14" borderId="4" xfId="10" applyFont="1" applyBorder="1" applyAlignment="1">
      <alignment horizontal="center" vertical="center" wrapText="1"/>
    </xf>
    <xf numFmtId="166" fontId="56" fillId="14" borderId="4" xfId="10" applyNumberFormat="1" applyFont="1" applyBorder="1" applyAlignment="1">
      <alignment horizontal="right" vertical="center" wrapText="1"/>
    </xf>
    <xf numFmtId="0" fontId="57" fillId="3" borderId="4" xfId="0" applyFont="1" applyFill="1" applyBorder="1" applyAlignment="1">
      <alignment horizontal="right" vertical="center" wrapText="1"/>
    </xf>
    <xf numFmtId="0" fontId="50" fillId="18" borderId="5" xfId="14" applyFont="1" applyBorder="1" applyAlignment="1">
      <alignment horizontal="center" vertical="center"/>
    </xf>
    <xf numFmtId="0" fontId="58" fillId="21" borderId="20" xfId="13" applyFont="1" applyFill="1" applyBorder="1"/>
    <xf numFmtId="0" fontId="59" fillId="22" borderId="14" xfId="0" applyFont="1" applyFill="1" applyBorder="1"/>
    <xf numFmtId="0" fontId="41" fillId="18" borderId="1" xfId="14" applyBorder="1" applyAlignment="1">
      <alignment horizontal="center" vertical="center" wrapText="1"/>
    </xf>
    <xf numFmtId="0" fontId="41" fillId="14" borderId="1" xfId="10" applyBorder="1" applyAlignment="1">
      <alignment horizontal="center" vertical="center" wrapText="1"/>
    </xf>
    <xf numFmtId="0" fontId="58" fillId="17" borderId="1" xfId="13" applyFont="1" applyBorder="1" applyAlignment="1">
      <alignment horizontal="center" vertical="center" wrapText="1"/>
    </xf>
    <xf numFmtId="0" fontId="41" fillId="19" borderId="1" xfId="15" applyBorder="1" applyAlignment="1">
      <alignment horizontal="center" vertical="center" wrapText="1"/>
    </xf>
    <xf numFmtId="0" fontId="2" fillId="20" borderId="1" xfId="16" applyBorder="1" applyAlignment="1">
      <alignment horizontal="center" vertical="center" wrapText="1"/>
    </xf>
    <xf numFmtId="0" fontId="2" fillId="13" borderId="1" xfId="9" applyBorder="1" applyAlignment="1">
      <alignment horizontal="center" vertical="center" wrapText="1"/>
    </xf>
    <xf numFmtId="0" fontId="2" fillId="15" borderId="1" xfId="11" applyBorder="1" applyAlignment="1">
      <alignment horizontal="center" vertical="center" wrapText="1"/>
    </xf>
    <xf numFmtId="0" fontId="41" fillId="23" borderId="1" xfId="14" applyFill="1" applyBorder="1" applyAlignment="1">
      <alignment horizontal="center" vertical="center" wrapText="1"/>
    </xf>
    <xf numFmtId="0" fontId="12" fillId="5" borderId="25" xfId="4" applyFont="1" applyFill="1" applyBorder="1" applyAlignment="1">
      <alignment horizontal="left" vertical="center" wrapText="1"/>
    </xf>
    <xf numFmtId="3" fontId="5" fillId="3" borderId="26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Border="1"/>
    <xf numFmtId="165" fontId="5" fillId="3" borderId="26" xfId="0" applyNumberFormat="1" applyFont="1" applyFill="1" applyBorder="1" applyAlignment="1">
      <alignment horizontal="right" vertical="center" wrapText="1"/>
    </xf>
    <xf numFmtId="165" fontId="5" fillId="11" borderId="26" xfId="4" applyNumberFormat="1" applyFont="1" applyFill="1" applyBorder="1"/>
    <xf numFmtId="0" fontId="5" fillId="0" borderId="27" xfId="4" applyFont="1" applyBorder="1"/>
    <xf numFmtId="0" fontId="5" fillId="0" borderId="28" xfId="4" applyFont="1" applyBorder="1"/>
    <xf numFmtId="165" fontId="5" fillId="0" borderId="28" xfId="4" applyNumberFormat="1" applyFont="1" applyBorder="1"/>
    <xf numFmtId="165" fontId="5" fillId="0" borderId="30" xfId="4" applyNumberFormat="1" applyFont="1" applyBorder="1"/>
    <xf numFmtId="0" fontId="12" fillId="5" borderId="13" xfId="4" applyFont="1" applyFill="1" applyBorder="1" applyAlignment="1">
      <alignment horizontal="left" vertical="center" wrapText="1"/>
    </xf>
    <xf numFmtId="0" fontId="6" fillId="4" borderId="25" xfId="4" applyFont="1" applyFill="1" applyBorder="1"/>
    <xf numFmtId="0" fontId="0" fillId="0" borderId="27" xfId="0" applyBorder="1"/>
    <xf numFmtId="0" fontId="0" fillId="0" borderId="28" xfId="0" applyBorder="1"/>
    <xf numFmtId="165" fontId="2" fillId="0" borderId="28" xfId="5" applyNumberFormat="1" applyBorder="1"/>
    <xf numFmtId="164" fontId="0" fillId="0" borderId="28" xfId="0" applyNumberFormat="1" applyBorder="1"/>
    <xf numFmtId="164" fontId="0" fillId="0" borderId="29" xfId="0" applyNumberFormat="1" applyBorder="1"/>
    <xf numFmtId="165" fontId="2" fillId="0" borderId="28" xfId="4" applyNumberFormat="1" applyFont="1" applyBorder="1"/>
    <xf numFmtId="165" fontId="0" fillId="0" borderId="28" xfId="0" applyNumberFormat="1" applyBorder="1"/>
    <xf numFmtId="165" fontId="2" fillId="0" borderId="29" xfId="4" applyNumberFormat="1" applyFont="1" applyBorder="1"/>
    <xf numFmtId="168" fontId="5" fillId="0" borderId="1" xfId="4" applyNumberFormat="1" applyFont="1" applyBorder="1"/>
    <xf numFmtId="168" fontId="5" fillId="3" borderId="1" xfId="0" applyNumberFormat="1" applyFont="1" applyFill="1" applyBorder="1" applyAlignment="1">
      <alignment horizontal="right" vertical="center" wrapText="1"/>
    </xf>
    <xf numFmtId="168" fontId="5" fillId="0" borderId="2" xfId="4" applyNumberFormat="1" applyFont="1" applyBorder="1"/>
    <xf numFmtId="168" fontId="5" fillId="3" borderId="2" xfId="0" applyNumberFormat="1" applyFont="1" applyFill="1" applyBorder="1" applyAlignment="1">
      <alignment horizontal="right" vertical="center" wrapText="1"/>
    </xf>
    <xf numFmtId="168" fontId="5" fillId="0" borderId="28" xfId="4" applyNumberFormat="1" applyFont="1" applyBorder="1"/>
    <xf numFmtId="168" fontId="5" fillId="3" borderId="29" xfId="0" applyNumberFormat="1" applyFont="1" applyFill="1" applyBorder="1" applyAlignment="1">
      <alignment horizontal="right" vertical="center" wrapText="1"/>
    </xf>
    <xf numFmtId="168" fontId="5" fillId="0" borderId="26" xfId="4" applyNumberFormat="1" applyFont="1" applyBorder="1"/>
    <xf numFmtId="168" fontId="5" fillId="3" borderId="3" xfId="0" applyNumberFormat="1" applyFont="1" applyFill="1" applyBorder="1" applyAlignment="1">
      <alignment horizontal="right" vertical="center" wrapText="1"/>
    </xf>
    <xf numFmtId="168" fontId="2" fillId="0" borderId="28" xfId="4" applyNumberFormat="1" applyFont="1" applyBorder="1"/>
    <xf numFmtId="168" fontId="5" fillId="3" borderId="31" xfId="0" applyNumberFormat="1" applyFont="1" applyFill="1" applyBorder="1" applyAlignment="1">
      <alignment horizontal="right" vertical="center" wrapText="1"/>
    </xf>
    <xf numFmtId="168" fontId="5" fillId="0" borderId="11" xfId="4" applyNumberFormat="1" applyFont="1" applyBorder="1"/>
    <xf numFmtId="168" fontId="5" fillId="3" borderId="11" xfId="0" applyNumberFormat="1" applyFont="1" applyFill="1" applyBorder="1" applyAlignment="1">
      <alignment horizontal="right" vertical="center" wrapText="1"/>
    </xf>
    <xf numFmtId="164" fontId="5" fillId="0" borderId="1" xfId="4" applyNumberFormat="1" applyFont="1" applyBorder="1"/>
    <xf numFmtId="164" fontId="5" fillId="3" borderId="1" xfId="0" applyNumberFormat="1" applyFont="1" applyFill="1" applyBorder="1" applyAlignment="1">
      <alignment horizontal="right" vertical="center" wrapText="1"/>
    </xf>
    <xf numFmtId="164" fontId="5" fillId="0" borderId="2" xfId="4" applyNumberFormat="1" applyFont="1" applyBorder="1"/>
    <xf numFmtId="164" fontId="5" fillId="3" borderId="2" xfId="0" applyNumberFormat="1" applyFont="1" applyFill="1" applyBorder="1" applyAlignment="1">
      <alignment horizontal="right" vertical="center" wrapText="1"/>
    </xf>
    <xf numFmtId="164" fontId="5" fillId="0" borderId="16" xfId="4" applyNumberFormat="1" applyFont="1" applyBorder="1"/>
    <xf numFmtId="164" fontId="5" fillId="0" borderId="6" xfId="4" applyNumberFormat="1" applyFont="1" applyBorder="1"/>
    <xf numFmtId="164" fontId="5" fillId="3" borderId="18" xfId="0" applyNumberFormat="1" applyFont="1" applyFill="1" applyBorder="1" applyAlignment="1">
      <alignment horizontal="right" vertical="center" wrapText="1"/>
    </xf>
    <xf numFmtId="164" fontId="5" fillId="0" borderId="11" xfId="4" applyNumberFormat="1" applyFont="1" applyBorder="1"/>
    <xf numFmtId="164" fontId="5" fillId="3" borderId="11" xfId="0" applyNumberFormat="1" applyFont="1" applyFill="1" applyBorder="1" applyAlignment="1">
      <alignment horizontal="right" vertical="center" wrapText="1"/>
    </xf>
    <xf numFmtId="164" fontId="2" fillId="0" borderId="0" xfId="4" applyNumberFormat="1" applyFont="1"/>
    <xf numFmtId="164" fontId="5" fillId="3" borderId="3" xfId="0" applyNumberFormat="1" applyFont="1" applyFill="1" applyBorder="1" applyAlignment="1">
      <alignment horizontal="right" vertical="center" wrapText="1"/>
    </xf>
    <xf numFmtId="168" fontId="5" fillId="0" borderId="16" xfId="4" applyNumberFormat="1" applyFont="1" applyBorder="1"/>
    <xf numFmtId="168" fontId="5" fillId="0" borderId="6" xfId="4" applyNumberFormat="1" applyFont="1" applyBorder="1"/>
    <xf numFmtId="168" fontId="5" fillId="3" borderId="18" xfId="0" applyNumberFormat="1" applyFont="1" applyFill="1" applyBorder="1" applyAlignment="1">
      <alignment horizontal="right" vertical="center" wrapText="1"/>
    </xf>
    <xf numFmtId="168" fontId="2" fillId="0" borderId="0" xfId="4" applyNumberFormat="1" applyFont="1"/>
    <xf numFmtId="0" fontId="6" fillId="4" borderId="6" xfId="4" applyFont="1" applyFill="1" applyBorder="1" applyAlignment="1">
      <alignment horizontal="center" vertical="center"/>
    </xf>
    <xf numFmtId="0" fontId="6" fillId="4" borderId="6" xfId="4" applyFont="1" applyFill="1" applyBorder="1" applyAlignment="1">
      <alignment horizontal="center" vertical="center" wrapText="1"/>
    </xf>
    <xf numFmtId="0" fontId="6" fillId="4" borderId="7" xfId="4" applyFont="1" applyFill="1" applyBorder="1" applyAlignment="1">
      <alignment horizontal="center" vertical="center" wrapText="1"/>
    </xf>
    <xf numFmtId="0" fontId="6" fillId="4" borderId="21" xfId="4" applyFont="1" applyFill="1" applyBorder="1" applyAlignment="1">
      <alignment horizontal="center" vertical="center"/>
    </xf>
    <xf numFmtId="0" fontId="6" fillId="4" borderId="22" xfId="4" applyFont="1" applyFill="1" applyBorder="1" applyAlignment="1">
      <alignment horizontal="center" vertical="center"/>
    </xf>
    <xf numFmtId="0" fontId="6" fillId="4" borderId="23" xfId="4" applyFont="1" applyFill="1" applyBorder="1" applyAlignment="1">
      <alignment horizontal="center" vertical="center"/>
    </xf>
    <xf numFmtId="0" fontId="6" fillId="4" borderId="21" xfId="4" applyFont="1" applyFill="1" applyBorder="1" applyAlignment="1">
      <alignment horizontal="center" vertical="center" wrapText="1"/>
    </xf>
    <xf numFmtId="0" fontId="6" fillId="4" borderId="22" xfId="4" applyFont="1" applyFill="1" applyBorder="1" applyAlignment="1">
      <alignment horizontal="center" vertical="center" wrapText="1"/>
    </xf>
    <xf numFmtId="0" fontId="6" fillId="4" borderId="24" xfId="4" applyFont="1" applyFill="1" applyBorder="1" applyAlignment="1">
      <alignment horizontal="center" vertical="center" wrapText="1"/>
    </xf>
  </cellXfs>
  <cellStyles count="17">
    <cellStyle name="40% - Accent6" xfId="16" builtinId="51"/>
    <cellStyle name="60% - Accent1" xfId="9" builtinId="32"/>
    <cellStyle name="60% - Accent2" xfId="11" builtinId="36"/>
    <cellStyle name="Accent1" xfId="8" builtinId="29"/>
    <cellStyle name="Accent2" xfId="10" builtinId="33"/>
    <cellStyle name="Accent3" xfId="12" builtinId="37"/>
    <cellStyle name="Accent4" xfId="13" builtinId="41"/>
    <cellStyle name="Accent5" xfId="14" builtinId="45"/>
    <cellStyle name="Accent6" xfId="15" builtinId="49"/>
    <cellStyle name="Comma" xfId="7" builtinId="3"/>
    <cellStyle name="Įprastas 2" xfId="1" xr:uid="{00000000-0005-0000-0000-000000000000}"/>
    <cellStyle name="Įprastas 3" xfId="2" xr:uid="{00000000-0005-0000-0000-000001000000}"/>
    <cellStyle name="Įprastas 6" xfId="3" xr:uid="{00000000-0005-0000-0000-000002000000}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</cellStyles>
  <dxfs count="53"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ont>
        <color rgb="FF9C0006"/>
      </font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ont>
        <color rgb="FF9C0006"/>
      </font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ont>
        <color rgb="FF9C0006"/>
      </font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ont>
        <color rgb="FF9C0006"/>
      </font>
    </dxf>
  </dxfs>
  <tableStyles count="1" defaultTableStyle="TableStyleMedium2" defaultPivotStyle="PivotStyleLight16">
    <tableStyle name="Invisible" pivot="0" table="0" count="0" xr9:uid="{1E431D26-CBEB-423C-83CA-024A52BD3184}"/>
  </tableStyles>
  <colors>
    <mruColors>
      <color rgb="FF012C28"/>
      <color rgb="FFBBAFE7"/>
      <color rgb="FF02625B"/>
      <color rgb="FFAA9BE1"/>
      <color rgb="FF9A88DC"/>
      <color rgb="FF4040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eliauk Lietuvoje tema">
  <a:themeElements>
    <a:clrScheme name="Lithuania Travel">
      <a:dk1>
        <a:srgbClr val="000000"/>
      </a:dk1>
      <a:lt1>
        <a:srgbClr val="FFFFFF"/>
      </a:lt1>
      <a:dk2>
        <a:srgbClr val="023C39"/>
      </a:dk2>
      <a:lt2>
        <a:srgbClr val="E7E6E6"/>
      </a:lt2>
      <a:accent1>
        <a:srgbClr val="FFEA0A"/>
      </a:accent1>
      <a:accent2>
        <a:srgbClr val="8C78D7"/>
      </a:accent2>
      <a:accent3>
        <a:srgbClr val="E1B9FF"/>
      </a:accent3>
      <a:accent4>
        <a:srgbClr val="C7E6DC"/>
      </a:accent4>
      <a:accent5>
        <a:srgbClr val="013D39"/>
      </a:accent5>
      <a:accent6>
        <a:srgbClr val="A5A09B"/>
      </a:accent6>
      <a:hlink>
        <a:srgbClr val="8C78D7"/>
      </a:hlink>
      <a:folHlink>
        <a:srgbClr val="E0B9F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F5DE-06E0-4B2D-960E-F5C556C513A8}">
  <sheetPr>
    <tabColor theme="4"/>
    <pageSetUpPr fitToPage="1"/>
  </sheetPr>
  <dimension ref="A1:AC70"/>
  <sheetViews>
    <sheetView tabSelected="1" zoomScale="90" zoomScaleNormal="90" workbookViewId="0">
      <pane xSplit="1" ySplit="4" topLeftCell="B5" activePane="bottomRight" state="frozen"/>
      <selection activeCell="J7" sqref="J7"/>
      <selection pane="topRight" activeCell="J7" sqref="J7"/>
      <selection pane="bottomLeft" activeCell="J7" sqref="J7"/>
      <selection pane="bottomRight" activeCell="C4" sqref="C4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5" t="s">
        <v>106</v>
      </c>
      <c r="B3" s="262" t="s">
        <v>1</v>
      </c>
      <c r="C3" s="262"/>
      <c r="D3" s="262"/>
      <c r="E3" s="262"/>
      <c r="F3" s="262"/>
      <c r="G3" s="262"/>
      <c r="H3" s="262" t="s">
        <v>2</v>
      </c>
      <c r="I3" s="262"/>
      <c r="J3" s="262"/>
      <c r="K3" s="262"/>
      <c r="L3" s="262"/>
      <c r="M3" s="262"/>
      <c r="N3" s="263" t="s">
        <v>3</v>
      </c>
      <c r="O3" s="263"/>
      <c r="P3" s="264"/>
    </row>
    <row r="4" spans="1:29" s="139" customFormat="1" ht="74.25" customHeight="1">
      <c r="A4" s="154" t="s">
        <v>107</v>
      </c>
      <c r="B4" s="214">
        <v>2023</v>
      </c>
      <c r="C4" s="213">
        <v>2024</v>
      </c>
      <c r="D4" s="52" t="s">
        <v>4</v>
      </c>
      <c r="E4" s="77" t="s">
        <v>103</v>
      </c>
      <c r="F4" s="52" t="s">
        <v>101</v>
      </c>
      <c r="G4" s="52" t="s">
        <v>104</v>
      </c>
      <c r="H4" s="214">
        <v>2023</v>
      </c>
      <c r="I4" s="213">
        <v>2024</v>
      </c>
      <c r="J4" s="52" t="s">
        <v>8</v>
      </c>
      <c r="K4" s="77" t="s">
        <v>103</v>
      </c>
      <c r="L4" s="52" t="s">
        <v>101</v>
      </c>
      <c r="M4" s="52" t="s">
        <v>104</v>
      </c>
      <c r="N4" s="214">
        <v>2023</v>
      </c>
      <c r="O4" s="213">
        <v>2024</v>
      </c>
      <c r="P4" s="77" t="s">
        <v>103</v>
      </c>
    </row>
    <row r="5" spans="1:29" ht="15.75" customHeight="1">
      <c r="A5" s="18" t="s">
        <v>9</v>
      </c>
      <c r="B5" s="10">
        <f>'T23'!N6</f>
        <v>3168205</v>
      </c>
      <c r="C5" s="10">
        <f>'T24'!N6</f>
        <v>3239396</v>
      </c>
      <c r="D5" s="9">
        <f>C5-B5</f>
        <v>71191</v>
      </c>
      <c r="E5" s="75">
        <f>D5/B5</f>
        <v>2.2470452511753499E-2</v>
      </c>
      <c r="F5" s="93">
        <f t="array" ref="F5:F7">B5:B7/B5</f>
        <v>1</v>
      </c>
      <c r="G5" s="93">
        <f t="array" ref="G5:G7">C5:C7/C5</f>
        <v>1</v>
      </c>
      <c r="H5" s="10">
        <f>'N23'!N6</f>
        <v>6795373</v>
      </c>
      <c r="I5" s="10">
        <f>'N24'!N6</f>
        <v>6849858</v>
      </c>
      <c r="J5" s="9">
        <f>I5-H5</f>
        <v>54485</v>
      </c>
      <c r="K5" s="75">
        <f>J5/H5</f>
        <v>8.0179557472415414E-3</v>
      </c>
      <c r="L5" s="93">
        <f t="array" ref="L5:L7">H5:H7/H5</f>
        <v>1</v>
      </c>
      <c r="M5" s="93">
        <f t="array" ref="M5:M7">I5:I7/I5</f>
        <v>1</v>
      </c>
      <c r="N5" s="235">
        <f>H5/B5</f>
        <v>2.1448653101677446</v>
      </c>
      <c r="O5" s="236">
        <f>I5/C5</f>
        <v>2.1145478972005893</v>
      </c>
      <c r="P5" s="75">
        <f>O5/N5-1</f>
        <v>-1.413487962317983E-2</v>
      </c>
    </row>
    <row r="6" spans="1:29" ht="15">
      <c r="A6" s="18" t="s">
        <v>10</v>
      </c>
      <c r="B6" s="10">
        <f>'T23'!N7</f>
        <v>2089117</v>
      </c>
      <c r="C6" s="10">
        <f>'T24'!N7</f>
        <v>2094138</v>
      </c>
      <c r="D6" s="9">
        <f t="shared" ref="D6:D9" si="0">C6-B6</f>
        <v>5021</v>
      </c>
      <c r="E6" s="75">
        <f t="shared" ref="E6:E9" si="1">D6/B6</f>
        <v>2.4034077555254206E-3</v>
      </c>
      <c r="F6" s="93">
        <v>0.65940082791359778</v>
      </c>
      <c r="G6" s="93">
        <v>0.64645940169093252</v>
      </c>
      <c r="H6" s="10">
        <f>'N23'!N7</f>
        <v>4432932</v>
      </c>
      <c r="I6" s="10">
        <f>'N24'!N7</f>
        <v>4405529</v>
      </c>
      <c r="J6" s="9">
        <f t="shared" ref="J6:J9" si="2">I6-H6</f>
        <v>-27403</v>
      </c>
      <c r="K6" s="75">
        <f t="shared" ref="K6:K9" si="3">J6/H6</f>
        <v>-6.181687424936814E-3</v>
      </c>
      <c r="L6" s="93">
        <v>0.65234564754576385</v>
      </c>
      <c r="M6" s="93">
        <v>0.64315625229019346</v>
      </c>
      <c r="N6" s="235">
        <f>H6/B6</f>
        <v>2.1219165800670812</v>
      </c>
      <c r="O6" s="236">
        <f>I6/C6</f>
        <v>2.1037434018197465</v>
      </c>
      <c r="P6" s="75">
        <f t="shared" ref="P6:P9" si="4">O6/N6-1</f>
        <v>-8.5645111678990249E-3</v>
      </c>
    </row>
    <row r="7" spans="1:29" ht="15">
      <c r="A7" s="18" t="s">
        <v>11</v>
      </c>
      <c r="B7" s="10">
        <f>'T23'!N8</f>
        <v>1079088</v>
      </c>
      <c r="C7" s="10">
        <f>'T24'!N8</f>
        <v>1145258</v>
      </c>
      <c r="D7" s="9">
        <f t="shared" si="0"/>
        <v>66170</v>
      </c>
      <c r="E7" s="75">
        <f t="shared" si="1"/>
        <v>6.1320300105274082E-2</v>
      </c>
      <c r="F7" s="93">
        <v>0.34059917208640222</v>
      </c>
      <c r="G7" s="93">
        <v>0.35354059830906748</v>
      </c>
      <c r="H7" s="10">
        <f>'N23'!N8</f>
        <v>2362441</v>
      </c>
      <c r="I7" s="10">
        <f>'N24'!N8</f>
        <v>2444329</v>
      </c>
      <c r="J7" s="9">
        <f t="shared" si="2"/>
        <v>81888</v>
      </c>
      <c r="K7" s="75">
        <f t="shared" si="3"/>
        <v>3.4662452945914843E-2</v>
      </c>
      <c r="L7" s="93">
        <v>0.34765435245423615</v>
      </c>
      <c r="M7" s="93">
        <v>0.35684374770980654</v>
      </c>
      <c r="N7" s="235">
        <f t="shared" ref="N7:O7" si="5">H7/B7</f>
        <v>2.1892941076168024</v>
      </c>
      <c r="O7" s="236">
        <f t="shared" si="5"/>
        <v>2.1343042353775306</v>
      </c>
      <c r="P7" s="75">
        <f t="shared" si="4"/>
        <v>-2.5117626749168065E-2</v>
      </c>
      <c r="U7" s="5"/>
    </row>
    <row r="8" spans="1:29" ht="15">
      <c r="A8" s="19" t="s">
        <v>12</v>
      </c>
      <c r="B8" s="10">
        <f>'T23'!N10</f>
        <v>643416</v>
      </c>
      <c r="C8" s="10">
        <f>'T24'!N10</f>
        <v>695141</v>
      </c>
      <c r="D8" s="9">
        <f t="shared" si="0"/>
        <v>51725</v>
      </c>
      <c r="E8" s="75">
        <f t="shared" si="1"/>
        <v>8.0391224340084791E-2</v>
      </c>
      <c r="F8" s="93">
        <f t="array" ref="F8:F9">B8:B9/B7</f>
        <v>0.59625906320893196</v>
      </c>
      <c r="G8" s="93">
        <f t="array" ref="G8:G9">C8:C9/C7</f>
        <v>0.60697327589067263</v>
      </c>
      <c r="H8" s="10">
        <f>'N23'!N10</f>
        <v>1302662</v>
      </c>
      <c r="I8" s="10">
        <f>'N24'!N10</f>
        <v>1331013</v>
      </c>
      <c r="J8" s="9">
        <f t="shared" si="2"/>
        <v>28351</v>
      </c>
      <c r="K8" s="75">
        <f t="shared" si="3"/>
        <v>2.1763895776494593E-2</v>
      </c>
      <c r="L8" s="93">
        <f t="array" ref="L8:L9">H8:H9/H7</f>
        <v>0.55140509329121867</v>
      </c>
      <c r="M8" s="93">
        <f t="array" ref="M8:M9">I8:I9/I7</f>
        <v>0.54453103489751176</v>
      </c>
      <c r="N8" s="235">
        <f>H8/B8</f>
        <v>2.0246030561875985</v>
      </c>
      <c r="O8" s="236">
        <f>I8/C8</f>
        <v>1.9147381610349554</v>
      </c>
      <c r="P8" s="75">
        <f t="shared" si="4"/>
        <v>-5.4264906306880079E-2</v>
      </c>
      <c r="U8" s="5"/>
    </row>
    <row r="9" spans="1:29" ht="15.75" thickBot="1">
      <c r="A9" s="20" t="s">
        <v>13</v>
      </c>
      <c r="B9" s="16">
        <f>B7-B8</f>
        <v>435672</v>
      </c>
      <c r="C9" s="16">
        <f>C7-C8</f>
        <v>450117</v>
      </c>
      <c r="D9" s="16">
        <f t="shared" si="0"/>
        <v>14445</v>
      </c>
      <c r="E9" s="75">
        <f t="shared" si="1"/>
        <v>3.3155676747645017E-2</v>
      </c>
      <c r="F9" s="94">
        <v>0.40374093679106804</v>
      </c>
      <c r="G9" s="94">
        <v>0.39302672410932732</v>
      </c>
      <c r="H9" s="17">
        <f>H7-H8</f>
        <v>1059779</v>
      </c>
      <c r="I9" s="17">
        <f>I7-I8</f>
        <v>1113316</v>
      </c>
      <c r="J9" s="16">
        <f t="shared" si="2"/>
        <v>53537</v>
      </c>
      <c r="K9" s="75">
        <f t="shared" si="3"/>
        <v>5.0517136119889144E-2</v>
      </c>
      <c r="L9" s="94">
        <v>0.44859490670878127</v>
      </c>
      <c r="M9" s="94">
        <v>0.45546896510248824</v>
      </c>
      <c r="N9" s="237">
        <f>H9/B9</f>
        <v>2.4325157457904112</v>
      </c>
      <c r="O9" s="238">
        <f>I9/C9</f>
        <v>2.4733924735124422</v>
      </c>
      <c r="P9" s="78">
        <f t="shared" si="4"/>
        <v>1.6804301387471021E-2</v>
      </c>
      <c r="U9" s="5"/>
    </row>
    <row r="10" spans="1:29" ht="15" thickBot="1">
      <c r="A10" s="221"/>
      <c r="B10" s="222"/>
      <c r="C10" s="222"/>
      <c r="D10" s="222"/>
      <c r="E10" s="223"/>
      <c r="F10" s="222"/>
      <c r="G10" s="222"/>
      <c r="H10" s="222"/>
      <c r="I10" s="222"/>
      <c r="J10" s="222"/>
      <c r="K10" s="223"/>
      <c r="L10" s="222"/>
      <c r="M10" s="222"/>
      <c r="N10" s="239"/>
      <c r="O10" s="240"/>
      <c r="P10" s="224"/>
      <c r="U10" s="5"/>
    </row>
    <row r="11" spans="1:29">
      <c r="A11" s="216" t="s">
        <v>14</v>
      </c>
      <c r="B11" s="217">
        <f>VLOOKUP(A11,'T23'!A:N,14,0)</f>
        <v>142334</v>
      </c>
      <c r="C11" s="217">
        <f>VLOOKUP(A11,'T24'!A:N,14,FALSE)</f>
        <v>138271</v>
      </c>
      <c r="D11" s="218">
        <f t="shared" ref="D11:D53" si="6">C11-B11</f>
        <v>-4063</v>
      </c>
      <c r="E11" s="219">
        <f t="shared" ref="E11:E53" si="7">D11/B11</f>
        <v>-2.8545533744572624E-2</v>
      </c>
      <c r="F11" s="220">
        <f t="shared" ref="F11:F53" si="8">B11/$B$7</f>
        <v>0.13190212475720237</v>
      </c>
      <c r="G11" s="220">
        <f t="shared" ref="G11:G53" si="9">C11/$C$7</f>
        <v>0.1207334941122437</v>
      </c>
      <c r="H11" s="217">
        <f>VLOOKUP(A11,'N23'!A:N,14,0)</f>
        <v>291449</v>
      </c>
      <c r="I11" s="217">
        <f>VLOOKUP(A11,'N24'!A:N,14,0)</f>
        <v>268462</v>
      </c>
      <c r="J11" s="218">
        <f t="shared" ref="J11:J53" si="10">I11-H11</f>
        <v>-22987</v>
      </c>
      <c r="K11" s="219">
        <f t="shared" ref="K11:K53" si="11">J11/H11</f>
        <v>-7.8871432051576776E-2</v>
      </c>
      <c r="L11" s="220">
        <f t="shared" ref="L11:L53" si="12">H11/$H$7</f>
        <v>0.12336773701438469</v>
      </c>
      <c r="M11" s="220">
        <f t="shared" ref="M11:M53" si="13">I11/$I$7</f>
        <v>0.1098305506337322</v>
      </c>
      <c r="N11" s="241">
        <f t="shared" ref="N11:N53" si="14">H11/B11</f>
        <v>2.0476414630376438</v>
      </c>
      <c r="O11" s="242">
        <f t="shared" ref="O11:O53" si="15">I11/C11</f>
        <v>1.9415640300569172</v>
      </c>
      <c r="P11" s="219">
        <f t="shared" ref="P11:P53" si="16">O11/N11-1</f>
        <v>-5.1804690858018865E-2</v>
      </c>
      <c r="U11" s="5"/>
    </row>
    <row r="12" spans="1:29">
      <c r="A12" s="32" t="s">
        <v>15</v>
      </c>
      <c r="B12" s="10">
        <f>VLOOKUP(A12,'T23'!A:N,14,0)</f>
        <v>107040</v>
      </c>
      <c r="C12" s="10">
        <f>VLOOKUP(A12,'T24'!A:N,14,FALSE)</f>
        <v>126041</v>
      </c>
      <c r="D12" s="218">
        <f t="shared" si="6"/>
        <v>19001</v>
      </c>
      <c r="E12" s="219">
        <f t="shared" si="7"/>
        <v>0.17751307922272047</v>
      </c>
      <c r="F12" s="93">
        <f t="shared" si="8"/>
        <v>9.9194875672790353E-2</v>
      </c>
      <c r="G12" s="93">
        <f t="shared" si="9"/>
        <v>0.11005467763595626</v>
      </c>
      <c r="H12" s="10">
        <f>VLOOKUP(A12,'N23'!A:N,14,0)</f>
        <v>229176</v>
      </c>
      <c r="I12" s="10">
        <f>VLOOKUP(A12,'N24'!A:N,14,0)</f>
        <v>254712</v>
      </c>
      <c r="J12" s="218">
        <f t="shared" si="10"/>
        <v>25536</v>
      </c>
      <c r="K12" s="219">
        <f t="shared" si="11"/>
        <v>0.11142528013404544</v>
      </c>
      <c r="L12" s="93">
        <f t="shared" si="12"/>
        <v>9.7008136922784524E-2</v>
      </c>
      <c r="M12" s="93">
        <f t="shared" si="13"/>
        <v>0.10420528496777644</v>
      </c>
      <c r="N12" s="235">
        <f t="shared" si="14"/>
        <v>2.141031390134529</v>
      </c>
      <c r="O12" s="238">
        <f t="shared" si="15"/>
        <v>2.0208662260692951</v>
      </c>
      <c r="P12" s="75">
        <f t="shared" si="16"/>
        <v>-5.6124895981876977E-2</v>
      </c>
      <c r="U12" s="5"/>
    </row>
    <row r="13" spans="1:29">
      <c r="A13" s="32" t="s">
        <v>16</v>
      </c>
      <c r="B13" s="10">
        <f>VLOOKUP(A13,'T23'!A:N,14,0)</f>
        <v>107652</v>
      </c>
      <c r="C13" s="10">
        <f>VLOOKUP(A13,'T24'!A:N,14,FALSE)</f>
        <v>106381</v>
      </c>
      <c r="D13" s="218">
        <f t="shared" si="6"/>
        <v>-1271</v>
      </c>
      <c r="E13" s="219">
        <f t="shared" si="7"/>
        <v>-1.180656188459109E-2</v>
      </c>
      <c r="F13" s="93">
        <f t="shared" si="8"/>
        <v>9.9762021262399359E-2</v>
      </c>
      <c r="G13" s="93">
        <f t="shared" si="9"/>
        <v>9.2888240029757485E-2</v>
      </c>
      <c r="H13" s="10">
        <f>VLOOKUP(A13,'N23'!A:N,14,0)</f>
        <v>183800</v>
      </c>
      <c r="I13" s="10">
        <f>VLOOKUP(A13,'N24'!A:N,14,0)</f>
        <v>179579</v>
      </c>
      <c r="J13" s="218">
        <f t="shared" si="10"/>
        <v>-4221</v>
      </c>
      <c r="K13" s="219">
        <f t="shared" si="11"/>
        <v>-2.2965179542981502E-2</v>
      </c>
      <c r="L13" s="93">
        <f t="shared" si="12"/>
        <v>7.7800884762836406E-2</v>
      </c>
      <c r="M13" s="93">
        <f t="shared" si="13"/>
        <v>7.3467606038303351E-2</v>
      </c>
      <c r="N13" s="235">
        <f t="shared" si="14"/>
        <v>1.7073533236725746</v>
      </c>
      <c r="O13" s="238">
        <f t="shared" si="15"/>
        <v>1.6880739981763662</v>
      </c>
      <c r="P13" s="75">
        <f t="shared" si="16"/>
        <v>-1.1291936606734665E-2</v>
      </c>
      <c r="U13" s="5"/>
    </row>
    <row r="14" spans="1:29">
      <c r="A14" s="32" t="s">
        <v>18</v>
      </c>
      <c r="B14" s="10">
        <f>VLOOKUP(A14,'T23'!A:N,14,0)</f>
        <v>109880</v>
      </c>
      <c r="C14" s="10">
        <f>VLOOKUP(A14,'T24'!A:N,14,FALSE)</f>
        <v>85971</v>
      </c>
      <c r="D14" s="218">
        <f t="shared" si="6"/>
        <v>-23909</v>
      </c>
      <c r="E14" s="219">
        <f t="shared" si="7"/>
        <v>-0.217591918456498</v>
      </c>
      <c r="F14" s="93">
        <f t="shared" si="8"/>
        <v>0.10182672775528966</v>
      </c>
      <c r="G14" s="93">
        <f t="shared" si="9"/>
        <v>7.506692815068744E-2</v>
      </c>
      <c r="H14" s="10">
        <f>VLOOKUP(A14,'N23'!A:N,14,0)</f>
        <v>184357</v>
      </c>
      <c r="I14" s="10">
        <f>VLOOKUP(A14,'N24'!A:N,14,0)</f>
        <v>191957</v>
      </c>
      <c r="J14" s="218">
        <f t="shared" si="10"/>
        <v>7600</v>
      </c>
      <c r="K14" s="219">
        <f t="shared" si="11"/>
        <v>4.122436359888694E-2</v>
      </c>
      <c r="L14" s="93">
        <f t="shared" si="12"/>
        <v>7.8036657846693308E-2</v>
      </c>
      <c r="M14" s="93">
        <f t="shared" si="13"/>
        <v>7.8531572468354308E-2</v>
      </c>
      <c r="N14" s="235">
        <f t="shared" si="14"/>
        <v>1.677803057881325</v>
      </c>
      <c r="O14" s="238">
        <f t="shared" si="15"/>
        <v>2.2328110641960661</v>
      </c>
      <c r="P14" s="75">
        <f t="shared" si="16"/>
        <v>0.33079448967960934</v>
      </c>
      <c r="U14" s="5"/>
    </row>
    <row r="15" spans="1:29">
      <c r="A15" s="32" t="s">
        <v>21</v>
      </c>
      <c r="B15" s="10">
        <f>VLOOKUP(A15,'T23'!A:N,14,0)</f>
        <v>54625</v>
      </c>
      <c r="C15" s="10">
        <f>VLOOKUP(A15,'T24'!A:N,14,FALSE)</f>
        <v>70191</v>
      </c>
      <c r="D15" s="218">
        <f t="shared" si="6"/>
        <v>15566</v>
      </c>
      <c r="E15" s="219">
        <f t="shared" si="7"/>
        <v>0.28496109839816935</v>
      </c>
      <c r="F15" s="93">
        <f t="shared" si="8"/>
        <v>5.0621450706522547E-2</v>
      </c>
      <c r="G15" s="93">
        <f t="shared" si="9"/>
        <v>6.1288373449476012E-2</v>
      </c>
      <c r="H15" s="10">
        <f>VLOOKUP(A15,'N23'!A:N,14,0)</f>
        <v>119038</v>
      </c>
      <c r="I15" s="10">
        <f>VLOOKUP(A15,'N24'!A:N,14,0)</f>
        <v>137245</v>
      </c>
      <c r="J15" s="218">
        <f t="shared" si="10"/>
        <v>18207</v>
      </c>
      <c r="K15" s="219">
        <f t="shared" si="11"/>
        <v>0.15295115845360305</v>
      </c>
      <c r="L15" s="93">
        <f t="shared" si="12"/>
        <v>5.0387713386281389E-2</v>
      </c>
      <c r="M15" s="93">
        <f t="shared" si="13"/>
        <v>5.6148333550843608E-2</v>
      </c>
      <c r="N15" s="235">
        <f t="shared" si="14"/>
        <v>2.1791853546910755</v>
      </c>
      <c r="O15" s="238">
        <f t="shared" si="15"/>
        <v>1.9553076605262782</v>
      </c>
      <c r="P15" s="75">
        <f t="shared" si="16"/>
        <v>-0.10273458092165566</v>
      </c>
      <c r="U15" s="5"/>
      <c r="AC15" s="5"/>
    </row>
    <row r="16" spans="1:29">
      <c r="A16" s="32" t="s">
        <v>19</v>
      </c>
      <c r="B16" s="10">
        <f>VLOOKUP(A16,'T23'!A:N,14,0)</f>
        <v>59072</v>
      </c>
      <c r="C16" s="10">
        <f>VLOOKUP(A16,'T24'!A:N,14,FALSE)</f>
        <v>64287</v>
      </c>
      <c r="D16" s="218">
        <f t="shared" si="6"/>
        <v>5215</v>
      </c>
      <c r="E16" s="219">
        <f t="shared" si="7"/>
        <v>8.8282096424702056E-2</v>
      </c>
      <c r="F16" s="93">
        <f t="shared" si="8"/>
        <v>5.474252331598535E-2</v>
      </c>
      <c r="G16" s="93">
        <f t="shared" si="9"/>
        <v>5.6133203173433413E-2</v>
      </c>
      <c r="H16" s="10">
        <f>VLOOKUP(A16,'N23'!A:N,14,0)</f>
        <v>126796</v>
      </c>
      <c r="I16" s="10">
        <f>VLOOKUP(A16,'N24'!A:N,14,0)</f>
        <v>131762</v>
      </c>
      <c r="J16" s="218">
        <f t="shared" si="10"/>
        <v>4966</v>
      </c>
      <c r="K16" s="219">
        <f t="shared" si="11"/>
        <v>3.9165273352471684E-2</v>
      </c>
      <c r="L16" s="93">
        <f t="shared" si="12"/>
        <v>5.3671604920503838E-2</v>
      </c>
      <c r="M16" s="93">
        <f t="shared" si="13"/>
        <v>5.3905182158375572E-2</v>
      </c>
      <c r="N16" s="235">
        <f t="shared" si="14"/>
        <v>2.1464653304442036</v>
      </c>
      <c r="O16" s="238">
        <f t="shared" si="15"/>
        <v>2.0495901193087249</v>
      </c>
      <c r="P16" s="75">
        <f t="shared" si="16"/>
        <v>-4.5132436923838282E-2</v>
      </c>
      <c r="U16" s="5"/>
    </row>
    <row r="17" spans="1:21">
      <c r="A17" s="32" t="s">
        <v>29</v>
      </c>
      <c r="B17" s="10">
        <f>VLOOKUP(A17,'T23'!A:N,14,0)</f>
        <v>20332</v>
      </c>
      <c r="C17" s="10">
        <f>VLOOKUP(A17,'T24'!A:N,14,FALSE)</f>
        <v>48998</v>
      </c>
      <c r="D17" s="218">
        <f t="shared" si="6"/>
        <v>28666</v>
      </c>
      <c r="E17" s="219">
        <f t="shared" si="7"/>
        <v>1.4098957308675979</v>
      </c>
      <c r="F17" s="93">
        <f t="shared" si="8"/>
        <v>1.884183681034355E-2</v>
      </c>
      <c r="G17" s="93">
        <f t="shared" si="9"/>
        <v>4.278337282952837E-2</v>
      </c>
      <c r="H17" s="10">
        <f>VLOOKUP(A17,'N23'!A:N,14,0)</f>
        <v>38277</v>
      </c>
      <c r="I17" s="10">
        <f>VLOOKUP(A17,'N24'!A:N,14,0)</f>
        <v>77072</v>
      </c>
      <c r="J17" s="218">
        <f t="shared" si="10"/>
        <v>38795</v>
      </c>
      <c r="K17" s="219">
        <f t="shared" si="11"/>
        <v>1.0135329310029522</v>
      </c>
      <c r="L17" s="93">
        <f t="shared" si="12"/>
        <v>1.6202309391007013E-2</v>
      </c>
      <c r="M17" s="93">
        <f t="shared" si="13"/>
        <v>3.1530943665930407E-2</v>
      </c>
      <c r="N17" s="235">
        <f t="shared" si="14"/>
        <v>1.8825988589415699</v>
      </c>
      <c r="O17" s="238">
        <f t="shared" si="15"/>
        <v>1.5729621617208867</v>
      </c>
      <c r="P17" s="75">
        <f t="shared" si="16"/>
        <v>-0.16447300801763276</v>
      </c>
      <c r="U17" s="5"/>
    </row>
    <row r="18" spans="1:21">
      <c r="A18" s="32" t="s">
        <v>20</v>
      </c>
      <c r="B18" s="10">
        <f>VLOOKUP(A18,'T23'!A:N,14,0)</f>
        <v>50473</v>
      </c>
      <c r="C18" s="10">
        <f>VLOOKUP(A18,'T24'!A:N,14,FALSE)</f>
        <v>43745</v>
      </c>
      <c r="D18" s="218">
        <f t="shared" si="6"/>
        <v>-6728</v>
      </c>
      <c r="E18" s="219">
        <f t="shared" si="7"/>
        <v>-0.1332989915400313</v>
      </c>
      <c r="F18" s="93">
        <f t="shared" si="8"/>
        <v>4.6773757098586957E-2</v>
      </c>
      <c r="G18" s="93">
        <f t="shared" si="9"/>
        <v>3.8196633422338026E-2</v>
      </c>
      <c r="H18" s="10">
        <f>VLOOKUP(A18,'N23'!A:N,14,0)</f>
        <v>85845</v>
      </c>
      <c r="I18" s="10">
        <f>VLOOKUP(A18,'N24'!A:N,14,0)</f>
        <v>75034</v>
      </c>
      <c r="J18" s="218">
        <f t="shared" si="10"/>
        <v>-10811</v>
      </c>
      <c r="K18" s="219">
        <f t="shared" si="11"/>
        <v>-0.12593628050556235</v>
      </c>
      <c r="L18" s="93">
        <f t="shared" si="12"/>
        <v>3.6337415410585917E-2</v>
      </c>
      <c r="M18" s="93">
        <f t="shared" si="13"/>
        <v>3.0697177016678196E-2</v>
      </c>
      <c r="N18" s="235">
        <f t="shared" si="14"/>
        <v>1.7008103342381076</v>
      </c>
      <c r="O18" s="238">
        <f t="shared" si="15"/>
        <v>1.7152588867299119</v>
      </c>
      <c r="P18" s="75">
        <f t="shared" si="16"/>
        <v>8.4950991894559014E-3</v>
      </c>
      <c r="U18" s="5"/>
    </row>
    <row r="19" spans="1:21">
      <c r="A19" s="32" t="s">
        <v>17</v>
      </c>
      <c r="B19" s="10">
        <f>VLOOKUP(A19,'T23'!A:N,14,0)</f>
        <v>51166</v>
      </c>
      <c r="C19" s="10">
        <f>VLOOKUP(A19,'T24'!A:N,14,FALSE)</f>
        <v>38606</v>
      </c>
      <c r="D19" s="218">
        <f t="shared" si="6"/>
        <v>-12560</v>
      </c>
      <c r="E19" s="219">
        <f t="shared" si="7"/>
        <v>-0.24547551108157761</v>
      </c>
      <c r="F19" s="93">
        <f t="shared" si="8"/>
        <v>4.7415966075055972E-2</v>
      </c>
      <c r="G19" s="93">
        <f t="shared" si="9"/>
        <v>3.3709434904624108E-2</v>
      </c>
      <c r="H19" s="10">
        <f>VLOOKUP(A19,'N23'!A:N,14,0)</f>
        <v>182946</v>
      </c>
      <c r="I19" s="10">
        <f>VLOOKUP(A19,'N24'!A:N,14,0)</f>
        <v>132969</v>
      </c>
      <c r="J19" s="218">
        <f t="shared" si="10"/>
        <v>-49977</v>
      </c>
      <c r="K19" s="219">
        <f t="shared" si="11"/>
        <v>-0.27317897084385556</v>
      </c>
      <c r="L19" s="93">
        <f t="shared" si="12"/>
        <v>7.7439394253655439E-2</v>
      </c>
      <c r="M19" s="93">
        <f t="shared" si="13"/>
        <v>5.4398978206288924E-2</v>
      </c>
      <c r="N19" s="235">
        <f t="shared" si="14"/>
        <v>3.5755384434976349</v>
      </c>
      <c r="O19" s="238">
        <f t="shared" si="15"/>
        <v>3.4442573693208312</v>
      </c>
      <c r="P19" s="75">
        <f t="shared" si="16"/>
        <v>-3.6716448795438783E-2</v>
      </c>
      <c r="U19" s="5"/>
    </row>
    <row r="20" spans="1:21">
      <c r="A20" s="32" t="s">
        <v>23</v>
      </c>
      <c r="B20" s="10">
        <f>VLOOKUP(A20,'T23'!A:N,14,0)</f>
        <v>23856</v>
      </c>
      <c r="C20" s="10">
        <f>VLOOKUP(A20,'T24'!A:N,14,FALSE)</f>
        <v>27197</v>
      </c>
      <c r="D20" s="218">
        <f t="shared" si="6"/>
        <v>3341</v>
      </c>
      <c r="E20" s="219">
        <f t="shared" si="7"/>
        <v>0.14004862508383636</v>
      </c>
      <c r="F20" s="93">
        <f t="shared" si="8"/>
        <v>2.2107557492994083E-2</v>
      </c>
      <c r="G20" s="93">
        <f t="shared" si="9"/>
        <v>2.3747487465706416E-2</v>
      </c>
      <c r="H20" s="10">
        <f>VLOOKUP(A20,'N23'!A:N,14,0)</f>
        <v>61215</v>
      </c>
      <c r="I20" s="10">
        <f>VLOOKUP(A20,'N24'!A:N,14,0)</f>
        <v>59836</v>
      </c>
      <c r="J20" s="218">
        <f t="shared" si="10"/>
        <v>-1379</v>
      </c>
      <c r="K20" s="219">
        <f t="shared" si="11"/>
        <v>-2.2527158376214981E-2</v>
      </c>
      <c r="L20" s="93">
        <f t="shared" si="12"/>
        <v>2.5911758219570351E-2</v>
      </c>
      <c r="M20" s="93">
        <f t="shared" si="13"/>
        <v>2.4479519737318503E-2</v>
      </c>
      <c r="N20" s="235">
        <f t="shared" si="14"/>
        <v>2.5660211267605635</v>
      </c>
      <c r="O20" s="238">
        <f t="shared" si="15"/>
        <v>2.200095598779277</v>
      </c>
      <c r="P20" s="75">
        <f t="shared" si="16"/>
        <v>-0.14260425378618924</v>
      </c>
      <c r="U20" s="5"/>
    </row>
    <row r="21" spans="1:21">
      <c r="A21" s="32" t="s">
        <v>22</v>
      </c>
      <c r="B21" s="10">
        <f>VLOOKUP(A21,'T23'!A:N,14,0)</f>
        <v>22425</v>
      </c>
      <c r="C21" s="10">
        <f>VLOOKUP(A21,'T24'!A:N,14,FALSE)</f>
        <v>25822</v>
      </c>
      <c r="D21" s="218">
        <f t="shared" si="6"/>
        <v>3397</v>
      </c>
      <c r="E21" s="219">
        <f t="shared" si="7"/>
        <v>0.15148272017837236</v>
      </c>
      <c r="F21" s="93">
        <f t="shared" si="8"/>
        <v>2.0781437658467149E-2</v>
      </c>
      <c r="G21" s="93">
        <f t="shared" si="9"/>
        <v>2.2546884632109097E-2</v>
      </c>
      <c r="H21" s="10">
        <f>VLOOKUP(A21,'N23'!A:N,14,0)</f>
        <v>50432</v>
      </c>
      <c r="I21" s="10">
        <f>VLOOKUP(A21,'N24'!A:N,14,0)</f>
        <v>53790</v>
      </c>
      <c r="J21" s="218">
        <f t="shared" si="10"/>
        <v>3358</v>
      </c>
      <c r="K21" s="219">
        <f t="shared" si="11"/>
        <v>6.6584708121827416E-2</v>
      </c>
      <c r="L21" s="93">
        <f t="shared" si="12"/>
        <v>2.1347411427417657E-2</v>
      </c>
      <c r="M21" s="93">
        <f t="shared" si="13"/>
        <v>2.2006039285218972E-2</v>
      </c>
      <c r="N21" s="235">
        <f t="shared" si="14"/>
        <v>2.2489186176142697</v>
      </c>
      <c r="O21" s="238">
        <f t="shared" si="15"/>
        <v>2.0831074277747659</v>
      </c>
      <c r="P21" s="75">
        <f t="shared" si="16"/>
        <v>-7.372929751250934E-2</v>
      </c>
      <c r="U21" s="5"/>
    </row>
    <row r="22" spans="1:21">
      <c r="A22" s="32" t="s">
        <v>30</v>
      </c>
      <c r="B22" s="10">
        <f>VLOOKUP(A22,'T23'!A:N,14,0)</f>
        <v>29622</v>
      </c>
      <c r="C22" s="10">
        <f>VLOOKUP(A22,'T24'!A:N,14,FALSE)</f>
        <v>23916</v>
      </c>
      <c r="D22" s="218">
        <f t="shared" si="6"/>
        <v>-5706</v>
      </c>
      <c r="E22" s="219">
        <f t="shared" si="7"/>
        <v>-0.19262710147863074</v>
      </c>
      <c r="F22" s="93">
        <f t="shared" si="8"/>
        <v>2.7450958587251457E-2</v>
      </c>
      <c r="G22" s="93">
        <f t="shared" si="9"/>
        <v>2.0882630813318922E-2</v>
      </c>
      <c r="H22" s="10">
        <f>VLOOKUP(A22,'N23'!A:N,14,0)</f>
        <v>58102</v>
      </c>
      <c r="I22" s="10">
        <f>VLOOKUP(A22,'N24'!A:N,14,0)</f>
        <v>44916</v>
      </c>
      <c r="J22" s="218">
        <f t="shared" si="10"/>
        <v>-13186</v>
      </c>
      <c r="K22" s="219">
        <f t="shared" si="11"/>
        <v>-0.22694571615434925</v>
      </c>
      <c r="L22" s="93">
        <f t="shared" si="12"/>
        <v>2.4594053354136676E-2</v>
      </c>
      <c r="M22" s="93">
        <f t="shared" si="13"/>
        <v>1.8375595101968678E-2</v>
      </c>
      <c r="N22" s="235">
        <f t="shared" si="14"/>
        <v>1.9614475727499832</v>
      </c>
      <c r="O22" s="238">
        <f t="shared" si="15"/>
        <v>1.878073256397391</v>
      </c>
      <c r="P22" s="75">
        <f t="shared" si="16"/>
        <v>-4.2506522993984497E-2</v>
      </c>
      <c r="U22" s="5"/>
    </row>
    <row r="23" spans="1:21">
      <c r="A23" s="32" t="s">
        <v>25</v>
      </c>
      <c r="B23" s="10">
        <f>VLOOKUP(A23,'T23'!A:N,14,0)</f>
        <v>21835</v>
      </c>
      <c r="C23" s="10">
        <f>VLOOKUP(A23,'T24'!A:N,14,FALSE)</f>
        <v>23116</v>
      </c>
      <c r="D23" s="218">
        <f t="shared" si="6"/>
        <v>1281</v>
      </c>
      <c r="E23" s="219">
        <f t="shared" si="7"/>
        <v>5.8667277307075799E-2</v>
      </c>
      <c r="F23" s="93">
        <f t="shared" si="8"/>
        <v>2.0234679655412719E-2</v>
      </c>
      <c r="G23" s="93">
        <f t="shared" si="9"/>
        <v>2.0184098255589571E-2</v>
      </c>
      <c r="H23" s="10">
        <f>VLOOKUP(A23,'N23'!A:N,14,0)</f>
        <v>44390</v>
      </c>
      <c r="I23" s="10">
        <f>VLOOKUP(A23,'N24'!A:N,14,0)</f>
        <v>66300</v>
      </c>
      <c r="J23" s="218">
        <f t="shared" si="10"/>
        <v>21910</v>
      </c>
      <c r="K23" s="219">
        <f t="shared" si="11"/>
        <v>0.49357963505293984</v>
      </c>
      <c r="L23" s="93">
        <f t="shared" si="12"/>
        <v>1.8789887239512013E-2</v>
      </c>
      <c r="M23" s="93">
        <f t="shared" si="13"/>
        <v>2.712400826566309E-2</v>
      </c>
      <c r="N23" s="235">
        <f t="shared" si="14"/>
        <v>2.0329745820929701</v>
      </c>
      <c r="O23" s="238">
        <f t="shared" si="15"/>
        <v>2.8681432773836302</v>
      </c>
      <c r="P23" s="75">
        <f t="shared" si="16"/>
        <v>0.41081118408811812</v>
      </c>
      <c r="U23" s="5"/>
    </row>
    <row r="24" spans="1:21">
      <c r="A24" s="32" t="s">
        <v>26</v>
      </c>
      <c r="B24" s="10">
        <f>VLOOKUP(A24,'T23'!A:N,14,0)</f>
        <v>19897</v>
      </c>
      <c r="C24" s="10">
        <f>VLOOKUP(A24,'T24'!A:N,14,FALSE)</f>
        <v>23020</v>
      </c>
      <c r="D24" s="218">
        <f t="shared" si="6"/>
        <v>3123</v>
      </c>
      <c r="E24" s="219">
        <f t="shared" si="7"/>
        <v>0.15695833542745138</v>
      </c>
      <c r="F24" s="93">
        <f t="shared" si="8"/>
        <v>1.8438718621650876E-2</v>
      </c>
      <c r="G24" s="93">
        <f t="shared" si="9"/>
        <v>2.0100274348662048E-2</v>
      </c>
      <c r="H24" s="10">
        <f>VLOOKUP(A24,'N23'!A:N,14,0)</f>
        <v>41343</v>
      </c>
      <c r="I24" s="10">
        <f>VLOOKUP(A24,'N24'!A:N,14,0)</f>
        <v>41434</v>
      </c>
      <c r="J24" s="218">
        <f t="shared" si="10"/>
        <v>91</v>
      </c>
      <c r="K24" s="219">
        <f t="shared" si="11"/>
        <v>2.2010981302759839E-3</v>
      </c>
      <c r="L24" s="93">
        <f t="shared" si="12"/>
        <v>1.7500119579705906E-2</v>
      </c>
      <c r="M24" s="93">
        <f t="shared" si="13"/>
        <v>1.6951073280233552E-2</v>
      </c>
      <c r="N24" s="235">
        <f t="shared" si="14"/>
        <v>2.0778509323013519</v>
      </c>
      <c r="O24" s="238">
        <f t="shared" si="15"/>
        <v>1.7999131190269331</v>
      </c>
      <c r="P24" s="75">
        <f t="shared" si="16"/>
        <v>-0.13376215249791046</v>
      </c>
      <c r="U24" s="5"/>
    </row>
    <row r="25" spans="1:21">
      <c r="A25" s="32" t="s">
        <v>27</v>
      </c>
      <c r="B25" s="10">
        <f>VLOOKUP(A25,'T23'!A:N,14,0)</f>
        <v>17040</v>
      </c>
      <c r="C25" s="10">
        <f>VLOOKUP(A25,'T24'!A:N,14,FALSE)</f>
        <v>22669</v>
      </c>
      <c r="D25" s="218">
        <f t="shared" si="6"/>
        <v>5629</v>
      </c>
      <c r="E25" s="219">
        <f t="shared" si="7"/>
        <v>0.33034037558685447</v>
      </c>
      <c r="F25" s="93">
        <f t="shared" si="8"/>
        <v>1.5791112494995773E-2</v>
      </c>
      <c r="G25" s="93">
        <f t="shared" si="9"/>
        <v>1.9793793188958297E-2</v>
      </c>
      <c r="H25" s="10">
        <f>VLOOKUP(A25,'N23'!A:N,14,0)</f>
        <v>34014</v>
      </c>
      <c r="I25" s="10">
        <f>VLOOKUP(A25,'N24'!A:N,14,0)</f>
        <v>36495</v>
      </c>
      <c r="J25" s="218">
        <f t="shared" si="10"/>
        <v>2481</v>
      </c>
      <c r="K25" s="219">
        <f t="shared" si="11"/>
        <v>7.2940553889574877E-2</v>
      </c>
      <c r="L25" s="93">
        <f t="shared" si="12"/>
        <v>1.4397819882062663E-2</v>
      </c>
      <c r="M25" s="93">
        <f t="shared" si="13"/>
        <v>1.4930477853022241E-2</v>
      </c>
      <c r="N25" s="235">
        <f t="shared" si="14"/>
        <v>1.9961267605633803</v>
      </c>
      <c r="O25" s="238">
        <f t="shared" si="15"/>
        <v>1.609907803608452</v>
      </c>
      <c r="P25" s="75">
        <f t="shared" si="16"/>
        <v>-0.19348418376292054</v>
      </c>
      <c r="U25" s="5"/>
    </row>
    <row r="26" spans="1:21">
      <c r="A26" s="32" t="s">
        <v>32</v>
      </c>
      <c r="B26" s="10">
        <f>VLOOKUP(A26,'T23'!A:N,14,0)</f>
        <v>9866</v>
      </c>
      <c r="C26" s="10">
        <f>VLOOKUP(A26,'T24'!A:N,14,FALSE)</f>
        <v>21223</v>
      </c>
      <c r="D26" s="218">
        <f t="shared" si="6"/>
        <v>11357</v>
      </c>
      <c r="E26" s="219">
        <f t="shared" si="7"/>
        <v>1.15112507601865</v>
      </c>
      <c r="F26" s="93">
        <f t="shared" si="8"/>
        <v>9.1429058612457932E-3</v>
      </c>
      <c r="G26" s="93">
        <f t="shared" si="9"/>
        <v>1.8531195590862495E-2</v>
      </c>
      <c r="H26" s="10">
        <f>VLOOKUP(A26,'N23'!A:N,14,0)</f>
        <v>18770</v>
      </c>
      <c r="I26" s="10">
        <f>VLOOKUP(A26,'N24'!A:N,14,0)</f>
        <v>40891</v>
      </c>
      <c r="J26" s="218">
        <f t="shared" si="10"/>
        <v>22121</v>
      </c>
      <c r="K26" s="219">
        <f t="shared" si="11"/>
        <v>1.178529568460309</v>
      </c>
      <c r="L26" s="93">
        <f t="shared" si="12"/>
        <v>7.9451719640829133E-3</v>
      </c>
      <c r="M26" s="93">
        <f t="shared" si="13"/>
        <v>1.6728926425207083E-2</v>
      </c>
      <c r="N26" s="235">
        <f t="shared" si="14"/>
        <v>1.9024934117170078</v>
      </c>
      <c r="O26" s="238">
        <f t="shared" si="15"/>
        <v>1.9267304339631532</v>
      </c>
      <c r="P26" s="75">
        <f t="shared" si="16"/>
        <v>1.2739609029327248E-2</v>
      </c>
      <c r="U26" s="5"/>
    </row>
    <row r="27" spans="1:21">
      <c r="A27" s="32" t="s">
        <v>28</v>
      </c>
      <c r="B27" s="10">
        <f>VLOOKUP(A27,'T23'!A:N,14,0)</f>
        <v>21029</v>
      </c>
      <c r="C27" s="10">
        <f>VLOOKUP(A27,'T24'!A:N,14,FALSE)</f>
        <v>20771</v>
      </c>
      <c r="D27" s="218">
        <f t="shared" si="6"/>
        <v>-258</v>
      </c>
      <c r="E27" s="219">
        <f t="shared" si="7"/>
        <v>-1.2268771696229017E-2</v>
      </c>
      <c r="F27" s="93">
        <f t="shared" si="8"/>
        <v>1.9487752620731581E-2</v>
      </c>
      <c r="G27" s="93">
        <f t="shared" si="9"/>
        <v>1.8136524695745414E-2</v>
      </c>
      <c r="H27" s="10">
        <f>VLOOKUP(A27,'N23'!A:N,14,0)</f>
        <v>44991</v>
      </c>
      <c r="I27" s="10">
        <f>VLOOKUP(A27,'N24'!A:N,14,0)</f>
        <v>40713</v>
      </c>
      <c r="J27" s="218">
        <f t="shared" si="10"/>
        <v>-4278</v>
      </c>
      <c r="K27" s="219">
        <f t="shared" si="11"/>
        <v>-9.5085683803427357E-2</v>
      </c>
      <c r="L27" s="93">
        <f t="shared" si="12"/>
        <v>1.9044285127120635E-2</v>
      </c>
      <c r="M27" s="93">
        <f t="shared" si="13"/>
        <v>1.6656104804222346E-2</v>
      </c>
      <c r="N27" s="235">
        <f t="shared" si="14"/>
        <v>2.139474059631937</v>
      </c>
      <c r="O27" s="238">
        <f t="shared" si="15"/>
        <v>1.9600885850464591</v>
      </c>
      <c r="P27" s="75">
        <f t="shared" si="16"/>
        <v>-8.3845594564646575E-2</v>
      </c>
      <c r="U27" s="5"/>
    </row>
    <row r="28" spans="1:21">
      <c r="A28" s="32" t="s">
        <v>33</v>
      </c>
      <c r="B28" s="10">
        <f>VLOOKUP(A28,'T23'!A:N,14,0)</f>
        <v>24910</v>
      </c>
      <c r="C28" s="10">
        <f>VLOOKUP(A28,'T24'!A:N,14,FALSE)</f>
        <v>18322</v>
      </c>
      <c r="D28" s="218">
        <f t="shared" si="6"/>
        <v>-6588</v>
      </c>
      <c r="E28" s="219">
        <f t="shared" si="7"/>
        <v>-0.26447209955841028</v>
      </c>
      <c r="F28" s="93">
        <f t="shared" si="8"/>
        <v>2.3084308230654035E-2</v>
      </c>
      <c r="G28" s="93">
        <f t="shared" si="9"/>
        <v>1.5998141903396441E-2</v>
      </c>
      <c r="H28" s="10">
        <f>VLOOKUP(A28,'N23'!A:N,14,0)</f>
        <v>115144</v>
      </c>
      <c r="I28" s="10">
        <f>VLOOKUP(A28,'N24'!A:N,14,0)</f>
        <v>93786</v>
      </c>
      <c r="J28" s="218">
        <f t="shared" si="10"/>
        <v>-21358</v>
      </c>
      <c r="K28" s="219">
        <f t="shared" si="11"/>
        <v>-0.18548947404988536</v>
      </c>
      <c r="L28" s="93">
        <f t="shared" si="12"/>
        <v>4.8739418254254818E-2</v>
      </c>
      <c r="M28" s="93">
        <f t="shared" si="13"/>
        <v>3.8368812054351109E-2</v>
      </c>
      <c r="N28" s="235">
        <f t="shared" si="14"/>
        <v>4.6224006423123241</v>
      </c>
      <c r="O28" s="238">
        <f t="shared" si="15"/>
        <v>5.1187643270385328</v>
      </c>
      <c r="P28" s="75">
        <f t="shared" si="16"/>
        <v>0.10738222909165795</v>
      </c>
      <c r="U28" s="5"/>
    </row>
    <row r="29" spans="1:21">
      <c r="A29" s="32" t="s">
        <v>35</v>
      </c>
      <c r="B29" s="10">
        <f>VLOOKUP(A29,'T23'!A:N,14,0)</f>
        <v>8167</v>
      </c>
      <c r="C29" s="10">
        <f>VLOOKUP(A29,'T24'!A:N,14,FALSE)</f>
        <v>11436</v>
      </c>
      <c r="D29" s="218">
        <f t="shared" si="6"/>
        <v>3269</v>
      </c>
      <c r="E29" s="219">
        <f t="shared" si="7"/>
        <v>0.40026937676013224</v>
      </c>
      <c r="F29" s="93">
        <f t="shared" si="8"/>
        <v>7.5684281541449818E-3</v>
      </c>
      <c r="G29" s="93">
        <f t="shared" si="9"/>
        <v>9.98552291274106E-3</v>
      </c>
      <c r="H29" s="10">
        <f>VLOOKUP(A29,'N23'!A:N,14,0)</f>
        <v>14721</v>
      </c>
      <c r="I29" s="10">
        <f>VLOOKUP(A29,'N24'!A:N,14,0)</f>
        <v>20376</v>
      </c>
      <c r="J29" s="218">
        <f t="shared" si="10"/>
        <v>5655</v>
      </c>
      <c r="K29" s="219">
        <f t="shared" si="11"/>
        <v>0.38414509883839415</v>
      </c>
      <c r="L29" s="93">
        <f t="shared" si="12"/>
        <v>6.2312667279309829E-3</v>
      </c>
      <c r="M29" s="93">
        <f t="shared" si="13"/>
        <v>8.3360300516010736E-3</v>
      </c>
      <c r="N29" s="235">
        <f t="shared" si="14"/>
        <v>1.8024978572303172</v>
      </c>
      <c r="O29" s="238">
        <f t="shared" si="15"/>
        <v>1.7817418677859391</v>
      </c>
      <c r="P29" s="75">
        <f t="shared" si="16"/>
        <v>-1.1515125724627095E-2</v>
      </c>
      <c r="U29" s="5"/>
    </row>
    <row r="30" spans="1:21">
      <c r="A30" s="32" t="s">
        <v>31</v>
      </c>
      <c r="B30" s="10">
        <f>VLOOKUP(A30,'T23'!A:N,14,0)</f>
        <v>10562</v>
      </c>
      <c r="C30" s="10">
        <f>VLOOKUP(A30,'T24'!A:N,14,FALSE)</f>
        <v>10360</v>
      </c>
      <c r="D30" s="218">
        <f t="shared" si="6"/>
        <v>-202</v>
      </c>
      <c r="E30" s="219">
        <f t="shared" si="7"/>
        <v>-1.9125165688316608E-2</v>
      </c>
      <c r="F30" s="93">
        <f t="shared" si="8"/>
        <v>9.7878949631540705E-3</v>
      </c>
      <c r="G30" s="93">
        <f t="shared" si="9"/>
        <v>9.0459966225950837E-3</v>
      </c>
      <c r="H30" s="10">
        <f>VLOOKUP(A30,'N23'!A:N,14,0)</f>
        <v>25075</v>
      </c>
      <c r="I30" s="10">
        <f>VLOOKUP(A30,'N24'!A:N,14,0)</f>
        <v>22163</v>
      </c>
      <c r="J30" s="218">
        <f t="shared" si="10"/>
        <v>-2912</v>
      </c>
      <c r="K30" s="219">
        <f t="shared" si="11"/>
        <v>-0.11613160518444667</v>
      </c>
      <c r="L30" s="93">
        <f t="shared" si="12"/>
        <v>1.0614021683504477E-2</v>
      </c>
      <c r="M30" s="93">
        <f t="shared" si="13"/>
        <v>9.0671100330601984E-3</v>
      </c>
      <c r="N30" s="235">
        <f t="shared" si="14"/>
        <v>2.3740768793789053</v>
      </c>
      <c r="O30" s="238">
        <f t="shared" si="15"/>
        <v>2.1392857142857142</v>
      </c>
      <c r="P30" s="75">
        <f t="shared" si="16"/>
        <v>-9.8897877795185773E-2</v>
      </c>
      <c r="U30" s="5"/>
    </row>
    <row r="31" spans="1:21">
      <c r="A31" s="32" t="s">
        <v>34</v>
      </c>
      <c r="B31" s="10">
        <f>VLOOKUP(A31,'T23'!A:N,14,0)</f>
        <v>7174</v>
      </c>
      <c r="C31" s="10">
        <f>VLOOKUP(A31,'T24'!A:N,14,FALSE)</f>
        <v>8666</v>
      </c>
      <c r="D31" s="218">
        <f t="shared" si="6"/>
        <v>1492</v>
      </c>
      <c r="E31" s="219">
        <f t="shared" si="7"/>
        <v>0.20797323668804016</v>
      </c>
      <c r="F31" s="93">
        <f t="shared" si="8"/>
        <v>6.6482066337499816E-3</v>
      </c>
      <c r="G31" s="93">
        <f t="shared" si="9"/>
        <v>7.5668539316031845E-3</v>
      </c>
      <c r="H31" s="10">
        <f>VLOOKUP(A31,'N23'!A:N,14,0)</f>
        <v>13361</v>
      </c>
      <c r="I31" s="10">
        <f>VLOOKUP(A31,'N24'!A:N,14,0)</f>
        <v>15442</v>
      </c>
      <c r="J31" s="218">
        <f t="shared" si="10"/>
        <v>2081</v>
      </c>
      <c r="K31" s="219">
        <f t="shared" si="11"/>
        <v>0.15575181498390839</v>
      </c>
      <c r="L31" s="93">
        <f t="shared" si="12"/>
        <v>5.6555909756053164E-3</v>
      </c>
      <c r="M31" s="93">
        <f t="shared" si="13"/>
        <v>6.3174801755410178E-3</v>
      </c>
      <c r="N31" s="235">
        <f t="shared" si="14"/>
        <v>1.8624198494563702</v>
      </c>
      <c r="O31" s="238">
        <f t="shared" si="15"/>
        <v>1.7819063004846527</v>
      </c>
      <c r="P31" s="75">
        <f t="shared" si="16"/>
        <v>-4.3230611505359007E-2</v>
      </c>
      <c r="U31" s="5"/>
    </row>
    <row r="32" spans="1:21">
      <c r="A32" s="32" t="s">
        <v>36</v>
      </c>
      <c r="B32" s="10">
        <f>VLOOKUP(A32,'T23'!A:N,14,0)</f>
        <v>10260</v>
      </c>
      <c r="C32" s="10">
        <f>VLOOKUP(A32,'T24'!A:N,14,FALSE)</f>
        <v>8301</v>
      </c>
      <c r="D32" s="218">
        <f t="shared" si="6"/>
        <v>-1959</v>
      </c>
      <c r="E32" s="219">
        <f t="shared" si="7"/>
        <v>-0.19093567251461988</v>
      </c>
      <c r="F32" s="93">
        <f t="shared" si="8"/>
        <v>9.5080290022685823E-3</v>
      </c>
      <c r="G32" s="93">
        <f t="shared" si="9"/>
        <v>7.2481484521391684E-3</v>
      </c>
      <c r="H32" s="10">
        <f>VLOOKUP(A32,'N23'!A:N,14,0)</f>
        <v>19104</v>
      </c>
      <c r="I32" s="10">
        <f>VLOOKUP(A32,'N24'!A:N,14,0)</f>
        <v>14857</v>
      </c>
      <c r="J32" s="218">
        <f t="shared" si="10"/>
        <v>-4247</v>
      </c>
      <c r="K32" s="219">
        <f t="shared" si="11"/>
        <v>-0.22230946398659968</v>
      </c>
      <c r="L32" s="93">
        <f t="shared" si="12"/>
        <v>8.0865511561981872E-3</v>
      </c>
      <c r="M32" s="93">
        <f t="shared" si="13"/>
        <v>6.0781506908439906E-3</v>
      </c>
      <c r="N32" s="235">
        <f t="shared" si="14"/>
        <v>1.8619883040935672</v>
      </c>
      <c r="O32" s="238">
        <f t="shared" si="15"/>
        <v>1.7897843633297192</v>
      </c>
      <c r="P32" s="75">
        <f t="shared" si="16"/>
        <v>-3.8777870196664566E-2</v>
      </c>
      <c r="U32" s="5"/>
    </row>
    <row r="33" spans="1:21">
      <c r="A33" s="32" t="s">
        <v>24</v>
      </c>
      <c r="B33" s="10">
        <f>VLOOKUP(A33,'T23'!A:N,14,0)</f>
        <v>11894</v>
      </c>
      <c r="C33" s="10">
        <f>VLOOKUP(A33,'T24'!A:N,14,FALSE)</f>
        <v>7624</v>
      </c>
      <c r="D33" s="218">
        <f t="shared" si="6"/>
        <v>-4270</v>
      </c>
      <c r="E33" s="219">
        <f t="shared" si="7"/>
        <v>-0.35900454010425425</v>
      </c>
      <c r="F33" s="93">
        <f t="shared" si="8"/>
        <v>1.102227065818543E-2</v>
      </c>
      <c r="G33" s="93">
        <f t="shared" si="9"/>
        <v>6.6570152751607064E-3</v>
      </c>
      <c r="H33" s="10">
        <f>VLOOKUP(A33,'N23'!A:N,14,0)</f>
        <v>21124</v>
      </c>
      <c r="I33" s="10">
        <f>VLOOKUP(A33,'N24'!A:N,14,0)</f>
        <v>13609</v>
      </c>
      <c r="J33" s="218">
        <f t="shared" si="10"/>
        <v>-7515</v>
      </c>
      <c r="K33" s="219">
        <f t="shared" si="11"/>
        <v>-0.35575648551410716</v>
      </c>
      <c r="L33" s="93">
        <f t="shared" si="12"/>
        <v>8.9415989647995443E-3</v>
      </c>
      <c r="M33" s="93">
        <f t="shared" si="13"/>
        <v>5.5675811234903319E-3</v>
      </c>
      <c r="N33" s="235">
        <f t="shared" si="14"/>
        <v>1.7760215234572052</v>
      </c>
      <c r="O33" s="238">
        <f t="shared" si="15"/>
        <v>1.7850209863588666</v>
      </c>
      <c r="P33" s="75">
        <f t="shared" si="16"/>
        <v>5.06720373756675E-3</v>
      </c>
    </row>
    <row r="34" spans="1:21">
      <c r="A34" s="32" t="s">
        <v>37</v>
      </c>
      <c r="B34" s="10">
        <f>VLOOKUP(A34,'T23'!A:N,14,0)</f>
        <v>9521</v>
      </c>
      <c r="C34" s="10">
        <f>VLOOKUP(A34,'T24'!A:N,14,FALSE)</f>
        <v>7606</v>
      </c>
      <c r="D34" s="218">
        <f t="shared" si="6"/>
        <v>-1915</v>
      </c>
      <c r="E34" s="219">
        <f t="shared" si="7"/>
        <v>-0.20113433462871547</v>
      </c>
      <c r="F34" s="93">
        <f t="shared" si="8"/>
        <v>8.8231914357309142E-3</v>
      </c>
      <c r="G34" s="93">
        <f t="shared" si="9"/>
        <v>6.6412982926117954E-3</v>
      </c>
      <c r="H34" s="10">
        <f>VLOOKUP(A34,'N23'!A:N,14,0)</f>
        <v>20682</v>
      </c>
      <c r="I34" s="10">
        <f>VLOOKUP(A34,'N24'!A:N,14,0)</f>
        <v>15508</v>
      </c>
      <c r="J34" s="218">
        <f t="shared" si="10"/>
        <v>-5174</v>
      </c>
      <c r="K34" s="219">
        <f t="shared" si="11"/>
        <v>-0.25016922928150082</v>
      </c>
      <c r="L34" s="93">
        <f t="shared" si="12"/>
        <v>8.7545043452937031E-3</v>
      </c>
      <c r="M34" s="93">
        <f t="shared" si="13"/>
        <v>6.3444814507376051E-3</v>
      </c>
      <c r="N34" s="235">
        <f t="shared" si="14"/>
        <v>2.1722508139901269</v>
      </c>
      <c r="O34" s="238">
        <f t="shared" si="15"/>
        <v>2.0389166447541416</v>
      </c>
      <c r="P34" s="75">
        <f t="shared" si="16"/>
        <v>-6.1380651063524638E-2</v>
      </c>
      <c r="U34" s="5"/>
    </row>
    <row r="35" spans="1:21">
      <c r="A35" s="32" t="s">
        <v>39</v>
      </c>
      <c r="B35" s="10">
        <f>VLOOKUP(A35,'T23'!A:N,14,0)</f>
        <v>9507</v>
      </c>
      <c r="C35" s="10">
        <f>VLOOKUP(A35,'T24'!A:N,14,FALSE)</f>
        <v>6788</v>
      </c>
      <c r="D35" s="218">
        <f t="shared" si="6"/>
        <v>-2719</v>
      </c>
      <c r="E35" s="219">
        <f t="shared" si="7"/>
        <v>-0.28599978962869466</v>
      </c>
      <c r="F35" s="93">
        <f t="shared" si="8"/>
        <v>8.8102175170143675E-3</v>
      </c>
      <c r="G35" s="93">
        <f t="shared" si="9"/>
        <v>5.9270487523335356E-3</v>
      </c>
      <c r="H35" s="10">
        <f>VLOOKUP(A35,'N23'!A:N,14,0)</f>
        <v>24564</v>
      </c>
      <c r="I35" s="10">
        <f>VLOOKUP(A35,'N24'!A:N,14,0)</f>
        <v>13574</v>
      </c>
      <c r="J35" s="218">
        <f t="shared" si="10"/>
        <v>-10990</v>
      </c>
      <c r="K35" s="219">
        <f t="shared" si="11"/>
        <v>-0.44740270314281061</v>
      </c>
      <c r="L35" s="93">
        <f t="shared" si="12"/>
        <v>1.0397719985387995E-2</v>
      </c>
      <c r="M35" s="93">
        <f t="shared" si="13"/>
        <v>5.5532622654315359E-3</v>
      </c>
      <c r="N35" s="235">
        <f t="shared" si="14"/>
        <v>2.5837803723572104</v>
      </c>
      <c r="O35" s="238">
        <f t="shared" si="15"/>
        <v>1.9997053624042427</v>
      </c>
      <c r="P35" s="75">
        <f t="shared" si="16"/>
        <v>-0.22605443411589576</v>
      </c>
      <c r="U35" s="5"/>
    </row>
    <row r="36" spans="1:21">
      <c r="A36" s="32" t="s">
        <v>41</v>
      </c>
      <c r="B36" s="10">
        <f>VLOOKUP(A36,'T23'!A:N,14,0)</f>
        <v>6230</v>
      </c>
      <c r="C36" s="10">
        <f>VLOOKUP(A36,'T24'!A:N,14,FALSE)</f>
        <v>6053</v>
      </c>
      <c r="D36" s="218">
        <f t="shared" si="6"/>
        <v>-177</v>
      </c>
      <c r="E36" s="219">
        <f t="shared" si="7"/>
        <v>-2.8410914927768861E-2</v>
      </c>
      <c r="F36" s="93">
        <f t="shared" si="8"/>
        <v>5.7733938288628914E-3</v>
      </c>
      <c r="G36" s="93">
        <f t="shared" si="9"/>
        <v>5.2852719649196947E-3</v>
      </c>
      <c r="H36" s="10">
        <f>VLOOKUP(A36,'N23'!A:N,14,0)</f>
        <v>23219</v>
      </c>
      <c r="I36" s="10">
        <f>VLOOKUP(A36,'N24'!A:N,14,0)</f>
        <v>13908</v>
      </c>
      <c r="J36" s="218">
        <f t="shared" si="10"/>
        <v>-9311</v>
      </c>
      <c r="K36" s="219">
        <f t="shared" si="11"/>
        <v>-0.40100779534002323</v>
      </c>
      <c r="L36" s="93">
        <f t="shared" si="12"/>
        <v>9.8283935979776842E-3</v>
      </c>
      <c r="M36" s="93">
        <f t="shared" si="13"/>
        <v>5.689905082335479E-3</v>
      </c>
      <c r="N36" s="235">
        <f t="shared" si="14"/>
        <v>3.7269662921348314</v>
      </c>
      <c r="O36" s="238">
        <f t="shared" si="15"/>
        <v>2.2977036180406412</v>
      </c>
      <c r="P36" s="75">
        <f t="shared" si="16"/>
        <v>-0.38349224598849241</v>
      </c>
    </row>
    <row r="37" spans="1:21">
      <c r="A37" s="32" t="s">
        <v>48</v>
      </c>
      <c r="B37" s="10">
        <f>VLOOKUP(A37,'T23'!A:N,14,0)</f>
        <v>3594</v>
      </c>
      <c r="C37" s="10">
        <f>VLOOKUP(A37,'T24'!A:N,14,FALSE)</f>
        <v>5356</v>
      </c>
      <c r="D37" s="218">
        <f t="shared" si="6"/>
        <v>1762</v>
      </c>
      <c r="E37" s="219">
        <f t="shared" si="7"/>
        <v>0.49026154702281582</v>
      </c>
      <c r="F37" s="93">
        <f t="shared" si="8"/>
        <v>3.3305902762332637E-3</v>
      </c>
      <c r="G37" s="93">
        <f t="shared" si="9"/>
        <v>4.6766754739979988E-3</v>
      </c>
      <c r="H37" s="10">
        <f>VLOOKUP(A37,'N23'!A:N,14,0)</f>
        <v>8251</v>
      </c>
      <c r="I37" s="10">
        <f>VLOOKUP(A37,'N24'!A:N,14,0)</f>
        <v>10104</v>
      </c>
      <c r="J37" s="218">
        <f t="shared" si="10"/>
        <v>1853</v>
      </c>
      <c r="K37" s="219">
        <f t="shared" si="11"/>
        <v>0.22457883892861472</v>
      </c>
      <c r="L37" s="93">
        <f t="shared" si="12"/>
        <v>3.4925739944404962E-3</v>
      </c>
      <c r="M37" s="93">
        <f t="shared" si="13"/>
        <v>4.1336497664594251E-3</v>
      </c>
      <c r="N37" s="235">
        <f t="shared" si="14"/>
        <v>2.2957707289927658</v>
      </c>
      <c r="O37" s="238">
        <f t="shared" si="15"/>
        <v>1.8864824495892456</v>
      </c>
      <c r="P37" s="75">
        <f t="shared" si="16"/>
        <v>-0.17827924811250173</v>
      </c>
    </row>
    <row r="38" spans="1:21">
      <c r="A38" s="32" t="s">
        <v>38</v>
      </c>
      <c r="B38" s="10">
        <f>VLOOKUP(A38,'T23'!A:N,14,0)</f>
        <v>4393</v>
      </c>
      <c r="C38" s="10">
        <f>VLOOKUP(A38,'T24'!A:N,14,FALSE)</f>
        <v>4492</v>
      </c>
      <c r="D38" s="218">
        <f t="shared" si="6"/>
        <v>99</v>
      </c>
      <c r="E38" s="219">
        <f t="shared" si="7"/>
        <v>2.2535852492601868E-2</v>
      </c>
      <c r="F38" s="93">
        <f t="shared" si="8"/>
        <v>4.0710303515561286E-3</v>
      </c>
      <c r="G38" s="93">
        <f t="shared" si="9"/>
        <v>3.9222603116503005E-3</v>
      </c>
      <c r="H38" s="10">
        <f>VLOOKUP(A38,'N23'!A:N,14,0)</f>
        <v>12834</v>
      </c>
      <c r="I38" s="10">
        <f>VLOOKUP(A38,'N24'!A:N,14,0)</f>
        <v>10889</v>
      </c>
      <c r="J38" s="218">
        <f t="shared" si="10"/>
        <v>-1945</v>
      </c>
      <c r="K38" s="219">
        <f t="shared" si="11"/>
        <v>-0.15155056880162068</v>
      </c>
      <c r="L38" s="93">
        <f t="shared" si="12"/>
        <v>5.4325166215791207E-3</v>
      </c>
      <c r="M38" s="93">
        <f t="shared" si="13"/>
        <v>4.454801297206718E-3</v>
      </c>
      <c r="N38" s="235">
        <f t="shared" si="14"/>
        <v>2.9214659685863875</v>
      </c>
      <c r="O38" s="238">
        <f t="shared" si="15"/>
        <v>2.4240872662511133</v>
      </c>
      <c r="P38" s="75">
        <f t="shared" si="16"/>
        <v>-0.17024969918644695</v>
      </c>
    </row>
    <row r="39" spans="1:21">
      <c r="A39" s="32" t="s">
        <v>53</v>
      </c>
      <c r="B39" s="10">
        <f>VLOOKUP(A39,'T23'!A:N,14,0)</f>
        <v>3785</v>
      </c>
      <c r="C39" s="10">
        <f>VLOOKUP(A39,'T24'!A:N,14,FALSE)</f>
        <v>4220</v>
      </c>
      <c r="D39" s="218">
        <f t="shared" si="6"/>
        <v>435</v>
      </c>
      <c r="E39" s="219">
        <f t="shared" si="7"/>
        <v>0.11492734478203434</v>
      </c>
      <c r="F39" s="93">
        <f t="shared" si="8"/>
        <v>3.507591595866139E-3</v>
      </c>
      <c r="G39" s="93">
        <f t="shared" si="9"/>
        <v>3.6847592420223216E-3</v>
      </c>
      <c r="H39" s="10">
        <f>VLOOKUP(A39,'N23'!A:N,14,0)</f>
        <v>7030</v>
      </c>
      <c r="I39" s="10">
        <f>VLOOKUP(A39,'N24'!A:N,14,0)</f>
        <v>7591</v>
      </c>
      <c r="J39" s="218">
        <f t="shared" si="10"/>
        <v>561</v>
      </c>
      <c r="K39" s="219">
        <f t="shared" si="11"/>
        <v>7.9800853485064008E-2</v>
      </c>
      <c r="L39" s="93">
        <f t="shared" si="12"/>
        <v>2.9757356903304675E-3</v>
      </c>
      <c r="M39" s="93">
        <f t="shared" si="13"/>
        <v>3.1055557578378362E-3</v>
      </c>
      <c r="N39" s="235">
        <f t="shared" si="14"/>
        <v>1.8573315719947159</v>
      </c>
      <c r="O39" s="238">
        <f t="shared" si="15"/>
        <v>1.7988151658767773</v>
      </c>
      <c r="P39" s="75">
        <f t="shared" si="16"/>
        <v>-3.150563259692718E-2</v>
      </c>
    </row>
    <row r="40" spans="1:21">
      <c r="A40" s="32" t="s">
        <v>43</v>
      </c>
      <c r="B40" s="10">
        <f>VLOOKUP(A40,'T23'!A:N,14,0)</f>
        <v>3504</v>
      </c>
      <c r="C40" s="10">
        <f>VLOOKUP(A40,'T24'!A:N,14,FALSE)</f>
        <v>4090</v>
      </c>
      <c r="D40" s="218">
        <f t="shared" si="6"/>
        <v>586</v>
      </c>
      <c r="E40" s="219">
        <f t="shared" si="7"/>
        <v>0.16723744292237444</v>
      </c>
      <c r="F40" s="93">
        <f t="shared" si="8"/>
        <v>3.2471865130554692E-3</v>
      </c>
      <c r="G40" s="93">
        <f t="shared" si="9"/>
        <v>3.5712477013913023E-3</v>
      </c>
      <c r="H40" s="10">
        <f>VLOOKUP(A40,'N23'!A:N,14,0)</f>
        <v>6647</v>
      </c>
      <c r="I40" s="10">
        <f>VLOOKUP(A40,'N24'!A:N,14,0)</f>
        <v>7624</v>
      </c>
      <c r="J40" s="218">
        <f t="shared" si="10"/>
        <v>977</v>
      </c>
      <c r="K40" s="219">
        <f t="shared" si="11"/>
        <v>0.14698360162479315</v>
      </c>
      <c r="L40" s="93">
        <f t="shared" si="12"/>
        <v>2.8136152394916954E-3</v>
      </c>
      <c r="M40" s="93">
        <f t="shared" si="13"/>
        <v>3.1190563954361298E-3</v>
      </c>
      <c r="N40" s="235">
        <f t="shared" si="14"/>
        <v>1.8969748858447488</v>
      </c>
      <c r="O40" s="238">
        <f t="shared" si="15"/>
        <v>1.8640586797066014</v>
      </c>
      <c r="P40" s="75">
        <f t="shared" si="16"/>
        <v>-1.7351946187463274E-2</v>
      </c>
    </row>
    <row r="41" spans="1:21">
      <c r="A41" s="32" t="s">
        <v>45</v>
      </c>
      <c r="B41" s="10">
        <f>VLOOKUP(A41,'T23'!A:N,14,0)</f>
        <v>3552</v>
      </c>
      <c r="C41" s="10">
        <f>VLOOKUP(A41,'T24'!A:N,14,FALSE)</f>
        <v>4088</v>
      </c>
      <c r="D41" s="218">
        <f t="shared" si="6"/>
        <v>536</v>
      </c>
      <c r="E41" s="219">
        <f t="shared" si="7"/>
        <v>0.15090090090090091</v>
      </c>
      <c r="F41" s="93">
        <f t="shared" si="8"/>
        <v>3.2916685200836261E-3</v>
      </c>
      <c r="G41" s="93">
        <f t="shared" si="9"/>
        <v>3.5695013699969789E-3</v>
      </c>
      <c r="H41" s="10">
        <f>VLOOKUP(A41,'N23'!A:N,14,0)</f>
        <v>8627</v>
      </c>
      <c r="I41" s="10">
        <f>VLOOKUP(A41,'N24'!A:N,14,0)</f>
        <v>9024</v>
      </c>
      <c r="J41" s="218">
        <f t="shared" si="10"/>
        <v>397</v>
      </c>
      <c r="K41" s="219">
        <f t="shared" si="11"/>
        <v>4.6018314593717399E-2</v>
      </c>
      <c r="L41" s="93">
        <f t="shared" si="12"/>
        <v>3.6517314083187686E-3</v>
      </c>
      <c r="M41" s="93">
        <f t="shared" si="13"/>
        <v>3.6918107177879899E-3</v>
      </c>
      <c r="N41" s="235">
        <f t="shared" si="14"/>
        <v>2.4287725225225225</v>
      </c>
      <c r="O41" s="238">
        <f t="shared" si="15"/>
        <v>2.207436399217221</v>
      </c>
      <c r="P41" s="75">
        <f t="shared" si="16"/>
        <v>-9.1130857769842422E-2</v>
      </c>
    </row>
    <row r="42" spans="1:21" ht="15" customHeight="1">
      <c r="A42" s="32" t="s">
        <v>56</v>
      </c>
      <c r="B42" s="10">
        <f>VLOOKUP(A42,'T23'!A:N,14,0)</f>
        <v>4584</v>
      </c>
      <c r="C42" s="10">
        <f>VLOOKUP(A42,'T24'!A:N,14,FALSE)</f>
        <v>4022</v>
      </c>
      <c r="D42" s="218">
        <f t="shared" si="6"/>
        <v>-562</v>
      </c>
      <c r="E42" s="219">
        <f t="shared" si="7"/>
        <v>-0.12260034904013961</v>
      </c>
      <c r="F42" s="93">
        <f t="shared" si="8"/>
        <v>4.2480316711890039E-3</v>
      </c>
      <c r="G42" s="93">
        <f t="shared" si="9"/>
        <v>3.5118724339843073E-3</v>
      </c>
      <c r="H42" s="10">
        <f>VLOOKUP(A42,'N23'!A:N,14,0)</f>
        <v>7007</v>
      </c>
      <c r="I42" s="10">
        <f>VLOOKUP(A42,'N24'!A:N,14,0)</f>
        <v>6700</v>
      </c>
      <c r="J42" s="218">
        <f t="shared" si="10"/>
        <v>-307</v>
      </c>
      <c r="K42" s="219">
        <f t="shared" si="11"/>
        <v>-4.3813329527615241E-2</v>
      </c>
      <c r="L42" s="93">
        <f t="shared" si="12"/>
        <v>2.9659999974602541E-3</v>
      </c>
      <c r="M42" s="93">
        <f t="shared" si="13"/>
        <v>2.7410385426839021E-3</v>
      </c>
      <c r="N42" s="235">
        <f t="shared" si="14"/>
        <v>1.5285776614310647</v>
      </c>
      <c r="O42" s="238">
        <f t="shared" si="15"/>
        <v>1.6658378915962209</v>
      </c>
      <c r="P42" s="75">
        <f t="shared" si="16"/>
        <v>8.9796046107760263E-2</v>
      </c>
      <c r="U42" s="5"/>
    </row>
    <row r="43" spans="1:21" ht="15" customHeight="1">
      <c r="A43" s="32" t="s">
        <v>51</v>
      </c>
      <c r="B43" s="10">
        <f>VLOOKUP(A43,'T23'!A:N,14,0)</f>
        <v>2997</v>
      </c>
      <c r="C43" s="10">
        <f>VLOOKUP(A43,'T24'!A:N,14,FALSE)</f>
        <v>3711</v>
      </c>
      <c r="D43" s="218">
        <f t="shared" si="6"/>
        <v>714</v>
      </c>
      <c r="E43" s="219">
        <f t="shared" si="7"/>
        <v>0.23823823823823823</v>
      </c>
      <c r="F43" s="93">
        <f t="shared" si="8"/>
        <v>2.7773453138205595E-3</v>
      </c>
      <c r="G43" s="93">
        <f t="shared" si="9"/>
        <v>3.2403179021670224E-3</v>
      </c>
      <c r="H43" s="10">
        <f>VLOOKUP(A43,'N23'!A:N,14,0)</f>
        <v>5738</v>
      </c>
      <c r="I43" s="10">
        <f>VLOOKUP(A43,'N24'!A:N,14,0)</f>
        <v>7791</v>
      </c>
      <c r="J43" s="218">
        <f t="shared" si="10"/>
        <v>2053</v>
      </c>
      <c r="K43" s="219">
        <f t="shared" si="11"/>
        <v>0.35779017079121644</v>
      </c>
      <c r="L43" s="93">
        <f t="shared" si="12"/>
        <v>2.4288437256210845E-3</v>
      </c>
      <c r="M43" s="93">
        <f t="shared" si="13"/>
        <v>3.1873778038881018E-3</v>
      </c>
      <c r="N43" s="235">
        <f t="shared" si="14"/>
        <v>1.9145812479145812</v>
      </c>
      <c r="O43" s="238">
        <f t="shared" si="15"/>
        <v>2.0994341147938562</v>
      </c>
      <c r="P43" s="75">
        <f t="shared" si="16"/>
        <v>9.6550024753779606E-2</v>
      </c>
    </row>
    <row r="44" spans="1:21">
      <c r="A44" s="32" t="s">
        <v>44</v>
      </c>
      <c r="B44" s="10">
        <f>VLOOKUP(A44,'T23'!A:N,14,0)</f>
        <v>3767</v>
      </c>
      <c r="C44" s="10">
        <f>VLOOKUP(A44,'T24'!A:N,14,FALSE)</f>
        <v>3660</v>
      </c>
      <c r="D44" s="218">
        <f t="shared" si="6"/>
        <v>-107</v>
      </c>
      <c r="E44" s="219">
        <f t="shared" si="7"/>
        <v>-2.8404565967613486E-2</v>
      </c>
      <c r="F44" s="93">
        <f t="shared" si="8"/>
        <v>3.4909108432305798E-3</v>
      </c>
      <c r="G44" s="93">
        <f t="shared" si="9"/>
        <v>3.1957864516117766E-3</v>
      </c>
      <c r="H44" s="10">
        <f>VLOOKUP(A44,'N23'!A:N,14,0)</f>
        <v>7176</v>
      </c>
      <c r="I44" s="10">
        <f>VLOOKUP(A44,'N24'!A:N,14,0)</f>
        <v>6951</v>
      </c>
      <c r="J44" s="218">
        <f t="shared" si="10"/>
        <v>-225</v>
      </c>
      <c r="K44" s="219">
        <f t="shared" si="11"/>
        <v>-3.1354515050167224E-2</v>
      </c>
      <c r="L44" s="93">
        <f t="shared" si="12"/>
        <v>3.0375361755066053E-3</v>
      </c>
      <c r="M44" s="93">
        <f t="shared" si="13"/>
        <v>2.8437252104769857E-3</v>
      </c>
      <c r="N44" s="235">
        <f t="shared" si="14"/>
        <v>1.9049641624634988</v>
      </c>
      <c r="O44" s="238">
        <f t="shared" si="15"/>
        <v>1.8991803278688524</v>
      </c>
      <c r="P44" s="75">
        <f t="shared" si="16"/>
        <v>-3.0361907633824625E-3</v>
      </c>
    </row>
    <row r="45" spans="1:21">
      <c r="A45" s="32" t="s">
        <v>40</v>
      </c>
      <c r="B45" s="10">
        <f>VLOOKUP(A45,'T23'!A:N,14,0)</f>
        <v>5093</v>
      </c>
      <c r="C45" s="10">
        <f>VLOOKUP(A45,'T24'!A:N,14,FALSE)</f>
        <v>2913</v>
      </c>
      <c r="D45" s="218">
        <f t="shared" si="6"/>
        <v>-2180</v>
      </c>
      <c r="E45" s="219">
        <f t="shared" si="7"/>
        <v>-0.42803848419399176</v>
      </c>
      <c r="F45" s="93">
        <f t="shared" si="8"/>
        <v>4.7197262873834205E-3</v>
      </c>
      <c r="G45" s="93">
        <f t="shared" si="9"/>
        <v>2.5435316758319958E-3</v>
      </c>
      <c r="H45" s="10">
        <f>VLOOKUP(A45,'N23'!A:N,14,0)</f>
        <v>14035</v>
      </c>
      <c r="I45" s="10">
        <f>VLOOKUP(A45,'N24'!A:N,14,0)</f>
        <v>7417</v>
      </c>
      <c r="J45" s="218">
        <f t="shared" si="10"/>
        <v>-6618</v>
      </c>
      <c r="K45" s="219">
        <f t="shared" si="11"/>
        <v>-0.47153544709654438</v>
      </c>
      <c r="L45" s="93">
        <f t="shared" si="12"/>
        <v>5.9408891058020073E-3</v>
      </c>
      <c r="M45" s="93">
        <f t="shared" si="13"/>
        <v>3.0343705777741048E-3</v>
      </c>
      <c r="N45" s="235">
        <f t="shared" si="14"/>
        <v>2.7557431769094838</v>
      </c>
      <c r="O45" s="238">
        <f t="shared" si="15"/>
        <v>2.5461723309303124</v>
      </c>
      <c r="P45" s="75">
        <f t="shared" si="16"/>
        <v>-7.6048758002986827E-2</v>
      </c>
    </row>
    <row r="46" spans="1:21">
      <c r="A46" s="32" t="s">
        <v>47</v>
      </c>
      <c r="B46" s="10">
        <f>VLOOKUP(A46,'T23'!A:N,14,0)</f>
        <v>1740</v>
      </c>
      <c r="C46" s="10">
        <f>VLOOKUP(A46,'T24'!A:N,14,FALSE)</f>
        <v>2198</v>
      </c>
      <c r="D46" s="218">
        <f t="shared" si="6"/>
        <v>458</v>
      </c>
      <c r="E46" s="219">
        <f t="shared" si="7"/>
        <v>0.26321839080459769</v>
      </c>
      <c r="F46" s="93">
        <f t="shared" si="8"/>
        <v>1.6124727547706952E-3</v>
      </c>
      <c r="G46" s="93">
        <f t="shared" si="9"/>
        <v>1.9192182023613892E-3</v>
      </c>
      <c r="H46" s="10">
        <f>VLOOKUP(A46,'N23'!A:N,14,0)</f>
        <v>3922</v>
      </c>
      <c r="I46" s="10">
        <f>VLOOKUP(A46,'N24'!A:N,14,0)</f>
        <v>4863</v>
      </c>
      <c r="J46" s="218">
        <f t="shared" si="10"/>
        <v>941</v>
      </c>
      <c r="K46" s="219">
        <f t="shared" si="11"/>
        <v>0.23992860785313616</v>
      </c>
      <c r="L46" s="93">
        <f t="shared" si="12"/>
        <v>1.6601472798685767E-3</v>
      </c>
      <c r="M46" s="93">
        <f t="shared" si="13"/>
        <v>1.9895030497122114E-3</v>
      </c>
      <c r="N46" s="235">
        <f t="shared" si="14"/>
        <v>2.254022988505747</v>
      </c>
      <c r="O46" s="238">
        <f t="shared" si="15"/>
        <v>2.2124658780709736</v>
      </c>
      <c r="P46" s="75">
        <f t="shared" si="16"/>
        <v>-1.8436861845105956E-2</v>
      </c>
    </row>
    <row r="47" spans="1:21">
      <c r="A47" s="32" t="s">
        <v>46</v>
      </c>
      <c r="B47" s="10">
        <f>VLOOKUP(A47,'T23'!A:N,14,0)</f>
        <v>2715</v>
      </c>
      <c r="C47" s="10">
        <f>VLOOKUP(A47,'T24'!A:N,14,FALSE)</f>
        <v>2145</v>
      </c>
      <c r="D47" s="218">
        <f t="shared" si="6"/>
        <v>-570</v>
      </c>
      <c r="E47" s="219">
        <f t="shared" si="7"/>
        <v>-0.20994475138121546</v>
      </c>
      <c r="F47" s="93">
        <f t="shared" si="8"/>
        <v>2.5160135225301365E-3</v>
      </c>
      <c r="G47" s="93">
        <f t="shared" si="9"/>
        <v>1.87294042041182E-3</v>
      </c>
      <c r="H47" s="10">
        <f>VLOOKUP(A47,'N23'!A:N,14,0)</f>
        <v>5653</v>
      </c>
      <c r="I47" s="10">
        <f>VLOOKUP(A47,'N24'!A:N,14,0)</f>
        <v>4165</v>
      </c>
      <c r="J47" s="218">
        <f t="shared" si="10"/>
        <v>-1488</v>
      </c>
      <c r="K47" s="219">
        <f t="shared" si="11"/>
        <v>-0.26322306739784185</v>
      </c>
      <c r="L47" s="93">
        <f t="shared" si="12"/>
        <v>2.39286399110073E-3</v>
      </c>
      <c r="M47" s="93">
        <f t="shared" si="13"/>
        <v>1.703944108996784E-3</v>
      </c>
      <c r="N47" s="235">
        <f t="shared" si="14"/>
        <v>2.0821362799263352</v>
      </c>
      <c r="O47" s="238">
        <f t="shared" si="15"/>
        <v>1.9417249417249418</v>
      </c>
      <c r="P47" s="75">
        <f t="shared" si="16"/>
        <v>-6.7436190202862734E-2</v>
      </c>
    </row>
    <row r="48" spans="1:21">
      <c r="A48" s="32" t="s">
        <v>42</v>
      </c>
      <c r="B48" s="10">
        <f>VLOOKUP(A48,'T23'!A:N,14,0)</f>
        <v>1831</v>
      </c>
      <c r="C48" s="10">
        <f>VLOOKUP(A48,'T24'!A:N,14,FALSE)</f>
        <v>2053</v>
      </c>
      <c r="D48" s="218">
        <f t="shared" si="6"/>
        <v>222</v>
      </c>
      <c r="E48" s="219">
        <f t="shared" si="7"/>
        <v>0.12124522119060623</v>
      </c>
      <c r="F48" s="93">
        <f t="shared" si="8"/>
        <v>1.6968032264282431E-3</v>
      </c>
      <c r="G48" s="93">
        <f t="shared" si="9"/>
        <v>1.7926091762729445E-3</v>
      </c>
      <c r="H48" s="10">
        <f>VLOOKUP(A48,'N23'!A:N,14,0)</f>
        <v>3563</v>
      </c>
      <c r="I48" s="10">
        <f>VLOOKUP(A48,'N24'!A:N,14,0)</f>
        <v>4102</v>
      </c>
      <c r="J48" s="218">
        <f t="shared" si="10"/>
        <v>539</v>
      </c>
      <c r="K48" s="219">
        <f t="shared" si="11"/>
        <v>0.15127701375245581</v>
      </c>
      <c r="L48" s="93">
        <f t="shared" si="12"/>
        <v>1.5081858128943749E-3</v>
      </c>
      <c r="M48" s="93">
        <f t="shared" si="13"/>
        <v>1.6781701644909503E-3</v>
      </c>
      <c r="N48" s="235">
        <f t="shared" si="14"/>
        <v>1.9459311851447296</v>
      </c>
      <c r="O48" s="238">
        <f t="shared" si="15"/>
        <v>1.9980516317584023</v>
      </c>
      <c r="P48" s="75">
        <f t="shared" si="16"/>
        <v>2.6784321568800173E-2</v>
      </c>
    </row>
    <row r="49" spans="1:21">
      <c r="A49" s="32" t="s">
        <v>54</v>
      </c>
      <c r="B49" s="10">
        <f>VLOOKUP(A49,'T23'!A:N,14,0)</f>
        <v>1314</v>
      </c>
      <c r="C49" s="10">
        <f>VLOOKUP(A49,'T24'!A:N,14,FALSE)</f>
        <v>1738</v>
      </c>
      <c r="D49" s="218">
        <f t="shared" si="6"/>
        <v>424</v>
      </c>
      <c r="E49" s="219">
        <f t="shared" si="7"/>
        <v>0.32267884322678841</v>
      </c>
      <c r="F49" s="93">
        <f t="shared" si="8"/>
        <v>1.217694942395801E-3</v>
      </c>
      <c r="G49" s="93">
        <f t="shared" si="9"/>
        <v>1.517561981667013E-3</v>
      </c>
      <c r="H49" s="10">
        <f>VLOOKUP(A49,'N23'!A:N,14,0)</f>
        <v>3034</v>
      </c>
      <c r="I49" s="10">
        <f>VLOOKUP(A49,'N24'!A:N,14,0)</f>
        <v>3618</v>
      </c>
      <c r="J49" s="218">
        <f t="shared" si="10"/>
        <v>584</v>
      </c>
      <c r="K49" s="219">
        <f t="shared" si="11"/>
        <v>0.19248516809492419</v>
      </c>
      <c r="L49" s="93">
        <f t="shared" si="12"/>
        <v>1.2842648768794649E-3</v>
      </c>
      <c r="M49" s="93">
        <f t="shared" si="13"/>
        <v>1.4801608130493072E-3</v>
      </c>
      <c r="N49" s="235">
        <f t="shared" si="14"/>
        <v>2.3089802130898023</v>
      </c>
      <c r="O49" s="238">
        <f t="shared" si="15"/>
        <v>2.0817031070195626</v>
      </c>
      <c r="P49" s="75">
        <f t="shared" si="16"/>
        <v>-9.8431811923630486E-2</v>
      </c>
    </row>
    <row r="50" spans="1:21">
      <c r="A50" s="32" t="s">
        <v>50</v>
      </c>
      <c r="B50" s="10">
        <f>VLOOKUP(A50,'T23'!A:N,14,0)</f>
        <v>2505</v>
      </c>
      <c r="C50" s="10">
        <f>VLOOKUP(A50,'T24'!A:N,14,FALSE)</f>
        <v>1678</v>
      </c>
      <c r="D50" s="218">
        <f t="shared" si="6"/>
        <v>-827</v>
      </c>
      <c r="E50" s="219">
        <f t="shared" si="7"/>
        <v>-0.33013972055888224</v>
      </c>
      <c r="F50" s="93">
        <f t="shared" si="8"/>
        <v>2.3214047417819492E-3</v>
      </c>
      <c r="G50" s="93">
        <f t="shared" si="9"/>
        <v>1.4651720398373117E-3</v>
      </c>
      <c r="H50" s="10">
        <f>VLOOKUP(A50,'N23'!A:N,14,0)</f>
        <v>6577</v>
      </c>
      <c r="I50" s="10">
        <f>VLOOKUP(A50,'N24'!A:N,14,0)</f>
        <v>3618</v>
      </c>
      <c r="J50" s="218">
        <f t="shared" si="10"/>
        <v>-2959</v>
      </c>
      <c r="K50" s="219">
        <f t="shared" si="11"/>
        <v>-0.44990117074654096</v>
      </c>
      <c r="L50" s="93">
        <f t="shared" si="12"/>
        <v>2.7839848698866976E-3</v>
      </c>
      <c r="M50" s="93">
        <f t="shared" si="13"/>
        <v>1.4801608130493072E-3</v>
      </c>
      <c r="N50" s="235">
        <f t="shared" si="14"/>
        <v>2.6255489021956087</v>
      </c>
      <c r="O50" s="238">
        <f t="shared" si="15"/>
        <v>2.1561382598331349</v>
      </c>
      <c r="P50" s="75">
        <f t="shared" si="16"/>
        <v>-0.17878571675809596</v>
      </c>
    </row>
    <row r="51" spans="1:21">
      <c r="A51" s="32" t="s">
        <v>49</v>
      </c>
      <c r="B51" s="10">
        <f>VLOOKUP(A51,'T23'!A:N,14,0)</f>
        <v>3265</v>
      </c>
      <c r="C51" s="10">
        <f>VLOOKUP(A51,'T24'!A:N,14,FALSE)</f>
        <v>1365</v>
      </c>
      <c r="D51" s="218">
        <f t="shared" si="6"/>
        <v>-1900</v>
      </c>
      <c r="E51" s="219">
        <f t="shared" si="7"/>
        <v>-0.58192955589586526</v>
      </c>
      <c r="F51" s="93">
        <f t="shared" si="8"/>
        <v>3.0257031863944366E-3</v>
      </c>
      <c r="G51" s="93">
        <f t="shared" si="9"/>
        <v>1.1918711766257036E-3</v>
      </c>
      <c r="H51" s="10">
        <f>VLOOKUP(A51,'N23'!A:N,14,0)</f>
        <v>6302</v>
      </c>
      <c r="I51" s="10">
        <f>VLOOKUP(A51,'N24'!A:N,14,0)</f>
        <v>2576</v>
      </c>
      <c r="J51" s="218">
        <f t="shared" si="10"/>
        <v>-3726</v>
      </c>
      <c r="K51" s="219">
        <f t="shared" si="11"/>
        <v>-0.59124087591240881</v>
      </c>
      <c r="L51" s="93">
        <f t="shared" si="12"/>
        <v>2.6675798464384929E-3</v>
      </c>
      <c r="M51" s="93">
        <f t="shared" si="13"/>
        <v>1.0538679531274227E-3</v>
      </c>
      <c r="N51" s="235">
        <f t="shared" si="14"/>
        <v>1.9301684532924961</v>
      </c>
      <c r="O51" s="238">
        <f t="shared" si="15"/>
        <v>1.8871794871794871</v>
      </c>
      <c r="P51" s="75">
        <f t="shared" si="16"/>
        <v>-2.2272131761182812E-2</v>
      </c>
    </row>
    <row r="52" spans="1:21">
      <c r="A52" s="32" t="s">
        <v>52</v>
      </c>
      <c r="B52" s="10">
        <f>VLOOKUP(A52,'T23'!A:N,14,0)</f>
        <v>1199</v>
      </c>
      <c r="C52" s="10">
        <f>VLOOKUP(A52,'T24'!A:N,14,FALSE)</f>
        <v>1307</v>
      </c>
      <c r="D52" s="218">
        <f t="shared" si="6"/>
        <v>108</v>
      </c>
      <c r="E52" s="219">
        <f t="shared" si="7"/>
        <v>9.0075062552126772E-2</v>
      </c>
      <c r="F52" s="93">
        <f t="shared" si="8"/>
        <v>1.1111234672241744E-3</v>
      </c>
      <c r="G52" s="93">
        <f t="shared" si="9"/>
        <v>1.1412275661903256E-3</v>
      </c>
      <c r="H52" s="10">
        <f>VLOOKUP(A52,'N23'!A:N,14,0)</f>
        <v>3352</v>
      </c>
      <c r="I52" s="10">
        <f>VLOOKUP(A52,'N24'!A:N,14,0)</f>
        <v>2574</v>
      </c>
      <c r="J52" s="218">
        <f t="shared" si="10"/>
        <v>-778</v>
      </c>
      <c r="K52" s="219">
        <f t="shared" si="11"/>
        <v>-0.23210023866348448</v>
      </c>
      <c r="L52" s="93">
        <f t="shared" si="12"/>
        <v>1.4188714130850251E-3</v>
      </c>
      <c r="M52" s="93">
        <f t="shared" si="13"/>
        <v>1.0530497326669201E-3</v>
      </c>
      <c r="N52" s="235">
        <f t="shared" si="14"/>
        <v>2.7956630525437864</v>
      </c>
      <c r="O52" s="238">
        <f t="shared" si="15"/>
        <v>1.9693955623565418</v>
      </c>
      <c r="P52" s="75">
        <f t="shared" si="16"/>
        <v>-0.29555331764155923</v>
      </c>
    </row>
    <row r="53" spans="1:21" ht="15" thickBot="1">
      <c r="A53" s="225" t="s">
        <v>55</v>
      </c>
      <c r="B53" s="17">
        <f>VLOOKUP(A53,'T23'!A:N,14,0)</f>
        <v>699</v>
      </c>
      <c r="C53" s="17">
        <f>VLOOKUP(A53,'T24'!A:N,14,FALSE)</f>
        <v>313</v>
      </c>
      <c r="D53" s="218">
        <f t="shared" si="6"/>
        <v>-386</v>
      </c>
      <c r="E53" s="219">
        <f t="shared" si="7"/>
        <v>-0.55221745350500717</v>
      </c>
      <c r="F53" s="94">
        <f t="shared" si="8"/>
        <v>6.477692273475379E-4</v>
      </c>
      <c r="G53" s="94">
        <f t="shared" si="9"/>
        <v>2.7330086321160823E-4</v>
      </c>
      <c r="H53" s="17">
        <f>VLOOKUP(A53,'N23'!A:N,14,0)</f>
        <v>1366</v>
      </c>
      <c r="I53" s="17">
        <f>VLOOKUP(A53,'N24'!A:N,14,0)</f>
        <v>697</v>
      </c>
      <c r="J53" s="218">
        <f t="shared" si="10"/>
        <v>-669</v>
      </c>
      <c r="K53" s="219">
        <f t="shared" si="11"/>
        <v>-0.48975109809663253</v>
      </c>
      <c r="L53" s="94">
        <f t="shared" si="12"/>
        <v>5.7821549829180916E-4</v>
      </c>
      <c r="M53" s="94">
        <f t="shared" si="13"/>
        <v>2.8514983048517608E-4</v>
      </c>
      <c r="N53" s="237">
        <f t="shared" si="14"/>
        <v>1.9542203147353361</v>
      </c>
      <c r="O53" s="238">
        <f t="shared" si="15"/>
        <v>2.2268370607028753</v>
      </c>
      <c r="P53" s="81">
        <f t="shared" si="16"/>
        <v>0.13950154131135428</v>
      </c>
    </row>
    <row r="54" spans="1:21" ht="15" thickBot="1">
      <c r="A54" s="227"/>
      <c r="B54" s="228"/>
      <c r="C54" s="228"/>
      <c r="D54" s="229"/>
      <c r="E54" s="229"/>
      <c r="F54" s="230"/>
      <c r="G54" s="230"/>
      <c r="H54" s="230"/>
      <c r="I54" s="230"/>
      <c r="J54" s="231"/>
      <c r="K54" s="232"/>
      <c r="L54" s="233"/>
      <c r="M54" s="233"/>
      <c r="N54" s="243"/>
      <c r="O54" s="244"/>
      <c r="P54" s="234"/>
      <c r="U54" s="5"/>
    </row>
    <row r="55" spans="1:21" ht="15">
      <c r="A55" s="226" t="s">
        <v>57</v>
      </c>
      <c r="B55" s="217">
        <f>'T23'!N9</f>
        <v>922463</v>
      </c>
      <c r="C55" s="217">
        <f>'T24'!N9</f>
        <v>938082</v>
      </c>
      <c r="D55" s="218">
        <f>C55-B55</f>
        <v>15619</v>
      </c>
      <c r="E55" s="219">
        <f>D55/B55</f>
        <v>1.693184442086024E-2</v>
      </c>
      <c r="F55" s="220">
        <f>B55/$B$7</f>
        <v>0.85485428435864363</v>
      </c>
      <c r="G55" s="220">
        <f>C55/$C$7</f>
        <v>0.81910102352483016</v>
      </c>
      <c r="H55" s="217">
        <f>'N23'!N9</f>
        <v>1921154</v>
      </c>
      <c r="I55" s="217">
        <f>'N24'!N9</f>
        <v>1890849</v>
      </c>
      <c r="J55" s="218">
        <f>I55-H55</f>
        <v>-30305</v>
      </c>
      <c r="K55" s="219">
        <f>J55/H55</f>
        <v>-1.5774373111161314E-2</v>
      </c>
      <c r="L55" s="220">
        <f>H55/$H$7</f>
        <v>0.81320718697313499</v>
      </c>
      <c r="M55" s="220">
        <f>I55/$I$7</f>
        <v>0.77356566976049457</v>
      </c>
      <c r="N55" s="241">
        <f>H55/B55</f>
        <v>2.082635292689246</v>
      </c>
      <c r="O55" s="242">
        <f t="shared" ref="O55:O61" si="17">I55/C55</f>
        <v>2.015654281821845</v>
      </c>
      <c r="P55" s="219">
        <f>O55/N55-1</f>
        <v>-3.2161661286796983E-2</v>
      </c>
      <c r="U55" s="5"/>
    </row>
    <row r="56" spans="1:21" ht="15">
      <c r="A56" s="18" t="s">
        <v>58</v>
      </c>
      <c r="B56" s="10">
        <f>'T23'!N58</f>
        <v>70524</v>
      </c>
      <c r="C56" s="10">
        <f>'T24'!N58</f>
        <v>73102</v>
      </c>
      <c r="D56" s="218">
        <f t="shared" ref="D56:D61" si="18">C56-B56</f>
        <v>2578</v>
      </c>
      <c r="E56" s="75">
        <f>D56/B56</f>
        <v>3.6554931654472239E-2</v>
      </c>
      <c r="F56" s="93">
        <f t="shared" ref="F56:F61" si="19">B56/$B$7</f>
        <v>6.5355188826119834E-2</v>
      </c>
      <c r="G56" s="93">
        <f>C56/$C$7</f>
        <v>6.3830158793913683E-2</v>
      </c>
      <c r="H56" s="10">
        <f>'N23'!N58</f>
        <v>254942</v>
      </c>
      <c r="I56" s="10">
        <f>'N24'!N58</f>
        <v>269793</v>
      </c>
      <c r="J56" s="9">
        <f t="shared" ref="J56:J61" si="20">I56-H56</f>
        <v>14851</v>
      </c>
      <c r="K56" s="75">
        <f>J56/H56</f>
        <v>5.8252465266609661E-2</v>
      </c>
      <c r="L56" s="93">
        <f t="shared" ref="L56:L61" si="21">H56/$H$7</f>
        <v>0.10791465268338976</v>
      </c>
      <c r="M56" s="93">
        <f t="shared" ref="M56:M61" si="22">I56/$I$7</f>
        <v>0.11037507635019672</v>
      </c>
      <c r="N56" s="235">
        <f>H56/B56</f>
        <v>3.6149679541716293</v>
      </c>
      <c r="O56" s="238">
        <f t="shared" si="17"/>
        <v>3.6906377390495471</v>
      </c>
      <c r="P56" s="75">
        <f t="shared" ref="P56:P61" si="23">O56/N56-1</f>
        <v>2.0932352883127336E-2</v>
      </c>
      <c r="U56" s="5"/>
    </row>
    <row r="57" spans="1:21" ht="15">
      <c r="A57" s="18" t="s">
        <v>59</v>
      </c>
      <c r="B57" s="10">
        <f>'T23'!N50</f>
        <v>69138</v>
      </c>
      <c r="C57" s="10">
        <f>'T24'!N50</f>
        <v>79971</v>
      </c>
      <c r="D57" s="218">
        <f t="shared" si="18"/>
        <v>10833</v>
      </c>
      <c r="E57" s="75">
        <f t="shared" ref="E57:E60" si="24">D57/B57</f>
        <v>0.15668662674650699</v>
      </c>
      <c r="F57" s="93">
        <f t="shared" si="19"/>
        <v>6.4070770873181804E-2</v>
      </c>
      <c r="G57" s="93">
        <f t="shared" ref="G57:G61" si="25">C57/$C$7</f>
        <v>6.9827933967717318E-2</v>
      </c>
      <c r="H57" s="10">
        <f>'N23'!N50</f>
        <v>152173</v>
      </c>
      <c r="I57" s="10">
        <f>'N24'!N50</f>
        <v>158542</v>
      </c>
      <c r="J57" s="9">
        <f t="shared" si="20"/>
        <v>6369</v>
      </c>
      <c r="K57" s="75">
        <f t="shared" ref="K57:K60" si="26">J57/H57</f>
        <v>4.1853679693506729E-2</v>
      </c>
      <c r="L57" s="93">
        <f>H57/$H$7</f>
        <v>6.4413460484304158E-2</v>
      </c>
      <c r="M57" s="93">
        <f t="shared" si="22"/>
        <v>6.486115412450616E-2</v>
      </c>
      <c r="N57" s="235">
        <f t="shared" ref="N57:N61" si="27">H57/B57</f>
        <v>2.2010037895224044</v>
      </c>
      <c r="O57" s="238">
        <f t="shared" si="17"/>
        <v>1.9824936539495568</v>
      </c>
      <c r="P57" s="75">
        <f t="shared" si="23"/>
        <v>-9.9277491757641223E-2</v>
      </c>
      <c r="U57" s="5"/>
    </row>
    <row r="58" spans="1:21">
      <c r="A58" s="22" t="s">
        <v>60</v>
      </c>
      <c r="B58" s="10">
        <f>'T23'!N51</f>
        <v>58184</v>
      </c>
      <c r="C58" s="10">
        <f>'T24'!N51</f>
        <v>74327</v>
      </c>
      <c r="D58" s="218">
        <f t="shared" si="18"/>
        <v>16143</v>
      </c>
      <c r="E58" s="75">
        <f t="shared" si="24"/>
        <v>0.27744740822219166</v>
      </c>
      <c r="F58" s="93">
        <f>B58/$B$7</f>
        <v>5.3919606185964447E-2</v>
      </c>
      <c r="G58" s="93">
        <f t="shared" si="25"/>
        <v>6.4899786772936757E-2</v>
      </c>
      <c r="H58" s="10">
        <f>'N23'!N51</f>
        <v>127673</v>
      </c>
      <c r="I58" s="10">
        <f>'N24'!N51</f>
        <v>146351</v>
      </c>
      <c r="J58" s="9">
        <f t="shared" si="20"/>
        <v>18678</v>
      </c>
      <c r="K58" s="75">
        <f t="shared" si="26"/>
        <v>0.14629561457786688</v>
      </c>
      <c r="L58" s="93">
        <f t="shared" si="21"/>
        <v>5.4042831122555021E-2</v>
      </c>
      <c r="M58" s="93">
        <f t="shared" si="22"/>
        <v>5.9873691307512203E-2</v>
      </c>
      <c r="N58" s="235">
        <f t="shared" si="27"/>
        <v>2.1942974013474497</v>
      </c>
      <c r="O58" s="238">
        <f t="shared" si="17"/>
        <v>1.9690152972674801</v>
      </c>
      <c r="P58" s="75">
        <f t="shared" si="23"/>
        <v>-0.10266707873856606</v>
      </c>
      <c r="U58" s="5"/>
    </row>
    <row r="59" spans="1:21">
      <c r="A59" s="22" t="s">
        <v>61</v>
      </c>
      <c r="B59" s="10">
        <f>'T23'!N55</f>
        <v>10954</v>
      </c>
      <c r="C59" s="10">
        <f>'T24'!N55</f>
        <v>5644</v>
      </c>
      <c r="D59" s="218">
        <f t="shared" si="18"/>
        <v>-5310</v>
      </c>
      <c r="E59" s="75">
        <f t="shared" si="24"/>
        <v>-0.48475442760635384</v>
      </c>
      <c r="F59" s="93">
        <f t="shared" si="19"/>
        <v>1.0151164687217353E-2</v>
      </c>
      <c r="G59" s="93">
        <f t="shared" si="25"/>
        <v>4.9281471947805649E-3</v>
      </c>
      <c r="H59" s="10">
        <f>'N23'!N55</f>
        <v>24500</v>
      </c>
      <c r="I59" s="10">
        <f>'N24'!N55</f>
        <v>12191</v>
      </c>
      <c r="J59" s="9">
        <f t="shared" si="20"/>
        <v>-12309</v>
      </c>
      <c r="K59" s="75">
        <f t="shared" si="26"/>
        <v>-0.50240816326530613</v>
      </c>
      <c r="L59" s="93">
        <f t="shared" si="21"/>
        <v>1.037062936174914E-2</v>
      </c>
      <c r="M59" s="93">
        <f t="shared" si="22"/>
        <v>4.987462816993948E-3</v>
      </c>
      <c r="N59" s="235">
        <f t="shared" si="27"/>
        <v>2.2366258900858136</v>
      </c>
      <c r="O59" s="238">
        <f t="shared" si="17"/>
        <v>2.1599929128277817</v>
      </c>
      <c r="P59" s="75">
        <f t="shared" si="23"/>
        <v>-3.4262760525897162E-2</v>
      </c>
      <c r="U59" s="5"/>
    </row>
    <row r="60" spans="1:21" ht="15">
      <c r="A60" s="18" t="s">
        <v>62</v>
      </c>
      <c r="B60" s="10">
        <f>'T23'!N64</f>
        <v>3667</v>
      </c>
      <c r="C60" s="10">
        <f>'T24'!N64</f>
        <v>4393</v>
      </c>
      <c r="D60" s="218">
        <f t="shared" si="18"/>
        <v>726</v>
      </c>
      <c r="E60" s="75">
        <f t="shared" si="24"/>
        <v>0.19798200163621488</v>
      </c>
      <c r="F60" s="93">
        <f t="shared" si="19"/>
        <v>3.3982399952552527E-3</v>
      </c>
      <c r="G60" s="93">
        <f t="shared" si="25"/>
        <v>3.8358169076312936E-3</v>
      </c>
      <c r="H60" s="10">
        <f>'N23'!N64</f>
        <v>6980</v>
      </c>
      <c r="I60" s="10">
        <f>'N24'!N64</f>
        <v>9071</v>
      </c>
      <c r="J60" s="9">
        <f t="shared" si="20"/>
        <v>2091</v>
      </c>
      <c r="K60" s="75">
        <f t="shared" si="26"/>
        <v>0.29957020057306588</v>
      </c>
      <c r="L60" s="93">
        <f t="shared" si="21"/>
        <v>2.9545711406126123E-3</v>
      </c>
      <c r="M60" s="93">
        <f t="shared" si="22"/>
        <v>3.7110388986098027E-3</v>
      </c>
      <c r="N60" s="235">
        <f t="shared" si="27"/>
        <v>1.9034633215162258</v>
      </c>
      <c r="O60" s="238">
        <f t="shared" si="17"/>
        <v>2.064875938993854</v>
      </c>
      <c r="P60" s="75">
        <f t="shared" si="23"/>
        <v>8.47994367178313E-2</v>
      </c>
      <c r="U60" s="5"/>
    </row>
    <row r="61" spans="1:21" ht="15.75" thickBot="1">
      <c r="A61" s="23" t="s">
        <v>63</v>
      </c>
      <c r="B61" s="13">
        <f>'T23'!N47</f>
        <v>3666</v>
      </c>
      <c r="C61" s="13">
        <f>'T24'!N47</f>
        <v>4403</v>
      </c>
      <c r="D61" s="14">
        <f t="shared" si="18"/>
        <v>737</v>
      </c>
      <c r="E61" s="81">
        <f>D61/B61</f>
        <v>0.20103655210038188</v>
      </c>
      <c r="F61" s="96">
        <f t="shared" si="19"/>
        <v>3.3973132867754995E-3</v>
      </c>
      <c r="G61" s="96">
        <f t="shared" si="25"/>
        <v>3.8445485646029106E-3</v>
      </c>
      <c r="H61" s="13">
        <f>'N23'!N47</f>
        <v>7854</v>
      </c>
      <c r="I61" s="13">
        <f>'N24'!N47</f>
        <v>9083</v>
      </c>
      <c r="J61" s="14">
        <f t="shared" si="20"/>
        <v>1229</v>
      </c>
      <c r="K61" s="81">
        <f>J61/H61</f>
        <v>0.15648077412783296</v>
      </c>
      <c r="L61" s="96">
        <f t="shared" si="21"/>
        <v>3.3245274696807243E-3</v>
      </c>
      <c r="M61" s="96">
        <f t="shared" si="22"/>
        <v>3.7159482213728187E-3</v>
      </c>
      <c r="N61" s="245">
        <f t="shared" si="27"/>
        <v>2.1423895253682486</v>
      </c>
      <c r="O61" s="246">
        <f t="shared" si="17"/>
        <v>2.0629116511469454</v>
      </c>
      <c r="P61" s="81">
        <f t="shared" si="23"/>
        <v>-3.7097770167468513E-2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206" t="s">
        <v>66</v>
      </c>
    </row>
    <row r="67" spans="1:3" ht="15" thickBot="1">
      <c r="A67" s="207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D1:D3 J1:J3 D5:D53 J5:J1048576 D55:D1048576">
    <cfRule type="cellIs" dxfId="52" priority="5" operator="lessThan">
      <formula>0</formula>
    </cfRule>
  </conditionalFormatting>
  <conditionalFormatting sqref="D54">
    <cfRule type="cellIs" dxfId="51" priority="1" operator="lessThan">
      <formula>0</formula>
    </cfRule>
    <cfRule type="cellIs" dxfId="50" priority="2" operator="greaterThan">
      <formula>0</formula>
    </cfRule>
  </conditionalFormatting>
  <conditionalFormatting sqref="E1:E3 K1:K3 P1:P3 E5:E1048576 K5:K1048576 P5:P1048576">
    <cfRule type="cellIs" dxfId="49" priority="3" operator="lessThan">
      <formula>0</formula>
    </cfRule>
    <cfRule type="cellIs" dxfId="48" priority="4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D046-0E72-49E5-82AF-16B8861AC07B}">
  <sheetPr>
    <tabColor theme="4" tint="0.59999389629810485"/>
    <pageSetUpPr fitToPage="1"/>
  </sheetPr>
  <dimension ref="A1:AC70"/>
  <sheetViews>
    <sheetView zoomScale="90" zoomScaleNormal="9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5" t="s">
        <v>106</v>
      </c>
      <c r="B3" s="265" t="s">
        <v>1</v>
      </c>
      <c r="C3" s="266"/>
      <c r="D3" s="266"/>
      <c r="E3" s="266"/>
      <c r="F3" s="266"/>
      <c r="G3" s="267"/>
      <c r="H3" s="265" t="s">
        <v>2</v>
      </c>
      <c r="I3" s="266"/>
      <c r="J3" s="266"/>
      <c r="K3" s="266"/>
      <c r="L3" s="266"/>
      <c r="M3" s="267"/>
      <c r="N3" s="268" t="s">
        <v>3</v>
      </c>
      <c r="O3" s="269"/>
      <c r="P3" s="270"/>
    </row>
    <row r="4" spans="1:29" s="139" customFormat="1" ht="74.25" customHeight="1">
      <c r="A4" s="154" t="s">
        <v>107</v>
      </c>
      <c r="B4" s="210">
        <v>2019</v>
      </c>
      <c r="C4" s="213">
        <v>2024</v>
      </c>
      <c r="D4" s="52" t="s">
        <v>4</v>
      </c>
      <c r="E4" s="77" t="s">
        <v>105</v>
      </c>
      <c r="F4" s="52" t="s">
        <v>69</v>
      </c>
      <c r="G4" s="52" t="s">
        <v>104</v>
      </c>
      <c r="H4" s="210">
        <v>2019</v>
      </c>
      <c r="I4" s="213">
        <v>2024</v>
      </c>
      <c r="J4" s="52" t="s">
        <v>8</v>
      </c>
      <c r="K4" s="77" t="s">
        <v>105</v>
      </c>
      <c r="L4" s="52" t="s">
        <v>69</v>
      </c>
      <c r="M4" s="52" t="s">
        <v>104</v>
      </c>
      <c r="N4" s="210">
        <v>2019</v>
      </c>
      <c r="O4" s="213">
        <v>2024</v>
      </c>
      <c r="P4" s="77" t="s">
        <v>105</v>
      </c>
    </row>
    <row r="5" spans="1:29" ht="15.75" customHeight="1">
      <c r="A5" s="18" t="s">
        <v>9</v>
      </c>
      <c r="B5" s="10">
        <f>'T2019'!N6</f>
        <v>3203342</v>
      </c>
      <c r="C5" s="10">
        <f>'T24'!N6</f>
        <v>3239396</v>
      </c>
      <c r="D5" s="9">
        <f>C5-B5</f>
        <v>36054</v>
      </c>
      <c r="E5" s="75">
        <f>C5/B5-1</f>
        <v>1.125512043359711E-2</v>
      </c>
      <c r="F5" s="93">
        <f t="array" ref="F5:F7">B5:B7/B5</f>
        <v>1</v>
      </c>
      <c r="G5" s="93">
        <f t="array" ref="G5:G7">C5:C7/C5</f>
        <v>1</v>
      </c>
      <c r="H5" s="10">
        <f>'N2019'!N6</f>
        <v>7172475</v>
      </c>
      <c r="I5" s="10">
        <f>'N24'!N6</f>
        <v>6849858</v>
      </c>
      <c r="J5" s="9">
        <f>I5-H5</f>
        <v>-322617</v>
      </c>
      <c r="K5" s="75">
        <f>I5/H5-1</f>
        <v>-4.4979870965043411E-2</v>
      </c>
      <c r="L5" s="93">
        <f t="array" ref="L5:L7">H5:H7/H5</f>
        <v>1</v>
      </c>
      <c r="M5" s="93">
        <f t="array" ref="M5:M7">I5:I7/I5</f>
        <v>1</v>
      </c>
      <c r="N5" s="247">
        <f t="shared" ref="N5:O9" si="0">H5/B5</f>
        <v>2.2390600191924559</v>
      </c>
      <c r="O5" s="248">
        <f t="shared" si="0"/>
        <v>2.1145478972005893</v>
      </c>
      <c r="P5" s="75">
        <f>O5/N5-1</f>
        <v>-5.5609104233290463E-2</v>
      </c>
    </row>
    <row r="6" spans="1:29" ht="15">
      <c r="A6" s="18" t="s">
        <v>10</v>
      </c>
      <c r="B6" s="10">
        <f>'T2019'!N7</f>
        <v>1663273</v>
      </c>
      <c r="C6" s="10">
        <f>'T24'!N7</f>
        <v>2094138</v>
      </c>
      <c r="D6" s="9">
        <f t="shared" ref="D6:D9" si="1">C6-B6</f>
        <v>430865</v>
      </c>
      <c r="E6" s="75">
        <f>C6/B6-1</f>
        <v>0.25904647042307549</v>
      </c>
      <c r="F6" s="93">
        <v>0.51923054110363487</v>
      </c>
      <c r="G6" s="93">
        <v>0.64645940169093252</v>
      </c>
      <c r="H6" s="10">
        <f>'N2019'!N7</f>
        <v>3869434</v>
      </c>
      <c r="I6" s="10">
        <f>'N24'!N7</f>
        <v>4405529</v>
      </c>
      <c r="J6" s="9">
        <f t="shared" ref="J6:J9" si="2">I6-H6</f>
        <v>536095</v>
      </c>
      <c r="K6" s="75">
        <f t="shared" ref="K6:K9" si="3">I6/H6-1</f>
        <v>0.13854610260828837</v>
      </c>
      <c r="L6" s="93">
        <v>0.53948379046284578</v>
      </c>
      <c r="M6" s="93">
        <v>0.64315625229019346</v>
      </c>
      <c r="N6" s="247">
        <f t="shared" si="0"/>
        <v>2.326397410407071</v>
      </c>
      <c r="O6" s="248">
        <f t="shared" si="0"/>
        <v>2.1037434018197465</v>
      </c>
      <c r="P6" s="75">
        <f>O6/N6-1</f>
        <v>-9.5707641175702962E-2</v>
      </c>
    </row>
    <row r="7" spans="1:29" ht="15">
      <c r="A7" s="18" t="s">
        <v>11</v>
      </c>
      <c r="B7" s="10">
        <f>'T2019'!N8</f>
        <v>1540069</v>
      </c>
      <c r="C7" s="10">
        <f>'T24'!N8</f>
        <v>1145258</v>
      </c>
      <c r="D7" s="9">
        <f t="shared" si="1"/>
        <v>-394811</v>
      </c>
      <c r="E7" s="75">
        <f>C7/B7-1</f>
        <v>-0.25635929299271654</v>
      </c>
      <c r="F7" s="93">
        <v>0.48076945889636513</v>
      </c>
      <c r="G7" s="93">
        <v>0.35354059830906748</v>
      </c>
      <c r="H7" s="10">
        <f>'N2019'!N8</f>
        <v>3303041</v>
      </c>
      <c r="I7" s="10">
        <f>'N24'!N8</f>
        <v>2444329</v>
      </c>
      <c r="J7" s="9">
        <f t="shared" si="2"/>
        <v>-858712</v>
      </c>
      <c r="K7" s="75">
        <f t="shared" si="3"/>
        <v>-0.25997618558171087</v>
      </c>
      <c r="L7" s="93">
        <v>0.46051620953715416</v>
      </c>
      <c r="M7" s="93">
        <v>0.35684374770980654</v>
      </c>
      <c r="N7" s="247">
        <f t="shared" si="0"/>
        <v>2.1447357228799491</v>
      </c>
      <c r="O7" s="248">
        <f t="shared" si="0"/>
        <v>2.1343042353775306</v>
      </c>
      <c r="P7" s="75">
        <f t="shared" ref="P7:P61" si="4">O7/N7-1</f>
        <v>-4.8637635822147418E-3</v>
      </c>
      <c r="U7" s="5"/>
    </row>
    <row r="8" spans="1:29" ht="15">
      <c r="A8" s="19" t="s">
        <v>12</v>
      </c>
      <c r="B8" s="10">
        <f>'T2019'!N10</f>
        <v>917399</v>
      </c>
      <c r="C8" s="10">
        <f>'T24'!N10</f>
        <v>695141</v>
      </c>
      <c r="D8" s="9">
        <f t="shared" si="1"/>
        <v>-222258</v>
      </c>
      <c r="E8" s="75">
        <f t="shared" ref="E8:E9" si="5">C8/B8-1</f>
        <v>-0.24226972124451851</v>
      </c>
      <c r="F8" s="93">
        <f t="array" ref="F8:F9">B8:B9/B7</f>
        <v>0.59568694649395582</v>
      </c>
      <c r="G8" s="93">
        <f t="array" ref="G8:G9">C8:C9/C7</f>
        <v>0.60697327589067263</v>
      </c>
      <c r="H8" s="10">
        <f>'N2019'!N10</f>
        <v>1812773</v>
      </c>
      <c r="I8" s="10">
        <f>'N24'!N9</f>
        <v>1890849</v>
      </c>
      <c r="J8" s="9">
        <f t="shared" si="2"/>
        <v>78076</v>
      </c>
      <c r="K8" s="75">
        <f t="shared" si="3"/>
        <v>4.3069926571059902E-2</v>
      </c>
      <c r="L8" s="93">
        <f t="array" ref="L8:L9">H8:H9/H7</f>
        <v>0.54881940611696922</v>
      </c>
      <c r="M8" s="93">
        <f t="array" ref="M8:M9">I8:I9/I7</f>
        <v>0.77356566976049457</v>
      </c>
      <c r="N8" s="247">
        <f t="shared" si="0"/>
        <v>1.9759919075560362</v>
      </c>
      <c r="O8" s="248">
        <f t="shared" si="0"/>
        <v>2.720094196716925</v>
      </c>
      <c r="P8" s="75">
        <f t="shared" si="4"/>
        <v>0.37657152659153148</v>
      </c>
      <c r="U8" s="5"/>
    </row>
    <row r="9" spans="1:29" ht="15.75" thickBot="1">
      <c r="A9" s="20" t="s">
        <v>13</v>
      </c>
      <c r="B9" s="16">
        <f>B7-B8</f>
        <v>622670</v>
      </c>
      <c r="C9" s="10">
        <f>C7-C8</f>
        <v>450117</v>
      </c>
      <c r="D9" s="9">
        <f t="shared" si="1"/>
        <v>-172553</v>
      </c>
      <c r="E9" s="78">
        <f t="shared" si="5"/>
        <v>-0.27711789551447796</v>
      </c>
      <c r="F9" s="94">
        <v>0.40431305350604418</v>
      </c>
      <c r="G9" s="94">
        <v>0.39302672410932732</v>
      </c>
      <c r="H9" s="17">
        <f>H7-H8</f>
        <v>1490268</v>
      </c>
      <c r="I9" s="17">
        <f>I7-I8</f>
        <v>553480</v>
      </c>
      <c r="J9" s="9">
        <f t="shared" si="2"/>
        <v>-936788</v>
      </c>
      <c r="K9" s="78">
        <f t="shared" si="3"/>
        <v>-0.62860371423126571</v>
      </c>
      <c r="L9" s="94">
        <v>0.45118059388303083</v>
      </c>
      <c r="M9" s="94">
        <v>0.2264343302395054</v>
      </c>
      <c r="N9" s="249">
        <f t="shared" si="0"/>
        <v>2.3933512133232693</v>
      </c>
      <c r="O9" s="250">
        <f t="shared" si="0"/>
        <v>1.2296358502344946</v>
      </c>
      <c r="P9" s="78">
        <f t="shared" si="4"/>
        <v>-0.48622841336892908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251"/>
      <c r="O10" s="250"/>
      <c r="P10" s="82"/>
      <c r="U10" s="5"/>
    </row>
    <row r="11" spans="1:29">
      <c r="A11" s="31" t="s">
        <v>14</v>
      </c>
      <c r="B11" s="10">
        <f>VLOOKUP(A11,'T2019'!A:N,14,0)</f>
        <v>156874</v>
      </c>
      <c r="C11" s="11">
        <f>VLOOKUP(A11,'T24'!A:N,14,FALSE)</f>
        <v>138271</v>
      </c>
      <c r="D11" s="12">
        <f t="shared" ref="D11:D53" si="6">C11-B11</f>
        <v>-18603</v>
      </c>
      <c r="E11" s="80">
        <f t="shared" ref="E11:E53" si="7">C11/B11-1</f>
        <v>-0.11858561648201738</v>
      </c>
      <c r="F11" s="95">
        <f t="shared" ref="F11:F53" si="8">B11/$B$7</f>
        <v>0.10186166983427367</v>
      </c>
      <c r="G11" s="95">
        <f t="shared" ref="G11:G53" si="9">C11/$C$7</f>
        <v>0.1207334941122437</v>
      </c>
      <c r="H11" s="11">
        <f>VLOOKUP(A11,'N2019'!A:N,14,0)</f>
        <v>302873</v>
      </c>
      <c r="I11" s="11">
        <f>VLOOKUP(A11,'N24'!A:N,14,0)</f>
        <v>268462</v>
      </c>
      <c r="J11" s="12">
        <f t="shared" ref="J11:J53" si="10">I11-H11</f>
        <v>-34411</v>
      </c>
      <c r="K11" s="80">
        <f t="shared" ref="K11:K53" si="11">I11/H11-1</f>
        <v>-0.11361527769064916</v>
      </c>
      <c r="L11" s="95">
        <f t="shared" ref="L11:L53" si="12">H11/$H$7</f>
        <v>9.1695198454999502E-2</v>
      </c>
      <c r="M11" s="95">
        <f t="shared" ref="M11:M53" si="13">I11/$I$7</f>
        <v>0.1098305506337322</v>
      </c>
      <c r="N11" s="252">
        <f t="shared" ref="N11:N53" si="14">H11/B11</f>
        <v>1.9306768489360888</v>
      </c>
      <c r="O11" s="253">
        <f t="shared" ref="O11:O53" si="15">I11/C11</f>
        <v>1.9415640300569172</v>
      </c>
      <c r="P11" s="83">
        <f t="shared" ref="P11:P53" si="16">O11/N11-1</f>
        <v>5.6390488790643012E-3</v>
      </c>
      <c r="U11" s="5"/>
    </row>
    <row r="12" spans="1:29">
      <c r="A12" s="32" t="s">
        <v>15</v>
      </c>
      <c r="B12" s="10">
        <f>VLOOKUP(A12,'T2019'!A:N,14,0)</f>
        <v>199757</v>
      </c>
      <c r="C12" s="10">
        <f>VLOOKUP(A12,'T24'!A:N,14,FALSE)</f>
        <v>126041</v>
      </c>
      <c r="D12" s="9">
        <f t="shared" si="6"/>
        <v>-73716</v>
      </c>
      <c r="E12" s="75">
        <f t="shared" si="7"/>
        <v>-0.36902836946890472</v>
      </c>
      <c r="F12" s="93">
        <f t="shared" si="8"/>
        <v>0.12970652613616662</v>
      </c>
      <c r="G12" s="93">
        <f t="shared" si="9"/>
        <v>0.11005467763595626</v>
      </c>
      <c r="H12" s="10">
        <f>VLOOKUP(A12,'N2019'!A:N,14,0)</f>
        <v>451567</v>
      </c>
      <c r="I12" s="10">
        <f>VLOOKUP(A12,'N24'!A:N,14,0)</f>
        <v>254712</v>
      </c>
      <c r="J12" s="9">
        <f t="shared" si="10"/>
        <v>-196855</v>
      </c>
      <c r="K12" s="75">
        <f t="shared" si="11"/>
        <v>-0.4359375242212119</v>
      </c>
      <c r="L12" s="93">
        <f t="shared" si="12"/>
        <v>0.13671250220630018</v>
      </c>
      <c r="M12" s="93">
        <f t="shared" si="13"/>
        <v>0.10420528496777644</v>
      </c>
      <c r="N12" s="247">
        <f t="shared" si="14"/>
        <v>2.2605816066520821</v>
      </c>
      <c r="O12" s="250">
        <f t="shared" si="15"/>
        <v>2.0208662260692951</v>
      </c>
      <c r="P12" s="84">
        <f t="shared" si="16"/>
        <v>-0.10604146290379013</v>
      </c>
      <c r="U12" s="5"/>
    </row>
    <row r="13" spans="1:29">
      <c r="A13" s="32" t="s">
        <v>16</v>
      </c>
      <c r="B13" s="10">
        <f>VLOOKUP(A13,'T2019'!A:N,14,0)</f>
        <v>125133</v>
      </c>
      <c r="C13" s="10">
        <f>VLOOKUP(A13,'T24'!A:N,14,FALSE)</f>
        <v>106381</v>
      </c>
      <c r="D13" s="9">
        <f t="shared" si="6"/>
        <v>-18752</v>
      </c>
      <c r="E13" s="75">
        <f t="shared" si="7"/>
        <v>-0.14985655262800379</v>
      </c>
      <c r="F13" s="93">
        <f t="shared" si="8"/>
        <v>8.1251554313475569E-2</v>
      </c>
      <c r="G13" s="93">
        <f t="shared" si="9"/>
        <v>9.2888240029757485E-2</v>
      </c>
      <c r="H13" s="10">
        <f>VLOOKUP(A13,'N2019'!A:N,14,0)</f>
        <v>205641</v>
      </c>
      <c r="I13" s="10">
        <f>VLOOKUP(A13,'N24'!A:N,14,0)</f>
        <v>179579</v>
      </c>
      <c r="J13" s="9">
        <f t="shared" si="10"/>
        <v>-26062</v>
      </c>
      <c r="K13" s="75">
        <f t="shared" si="11"/>
        <v>-0.12673542727374409</v>
      </c>
      <c r="L13" s="93">
        <f t="shared" si="12"/>
        <v>6.2258082778869531E-2</v>
      </c>
      <c r="M13" s="93">
        <f t="shared" si="13"/>
        <v>7.3467606038303351E-2</v>
      </c>
      <c r="N13" s="247">
        <f t="shared" si="14"/>
        <v>1.6433794442712952</v>
      </c>
      <c r="O13" s="250">
        <f t="shared" si="15"/>
        <v>1.6880739981763662</v>
      </c>
      <c r="P13" s="84">
        <f t="shared" si="16"/>
        <v>2.7196734181428983E-2</v>
      </c>
      <c r="U13" s="5"/>
    </row>
    <row r="14" spans="1:29">
      <c r="A14" s="32" t="s">
        <v>18</v>
      </c>
      <c r="B14" s="10">
        <f>VLOOKUP(A14,'T2019'!A:N,14,0)</f>
        <v>130984</v>
      </c>
      <c r="C14" s="10">
        <f>VLOOKUP(A14,'T24'!A:N,14,FALSE)</f>
        <v>85971</v>
      </c>
      <c r="D14" s="9">
        <f t="shared" si="6"/>
        <v>-45013</v>
      </c>
      <c r="E14" s="75">
        <f t="shared" si="7"/>
        <v>-0.343652659866854</v>
      </c>
      <c r="F14" s="93">
        <f t="shared" si="8"/>
        <v>8.5050734739807107E-2</v>
      </c>
      <c r="G14" s="93">
        <f t="shared" si="9"/>
        <v>7.506692815068744E-2</v>
      </c>
      <c r="H14" s="10">
        <f>VLOOKUP(A14,'N2019'!A:N,14,0)</f>
        <v>352296</v>
      </c>
      <c r="I14" s="10">
        <f>VLOOKUP(A14,'N24'!A:N,14,0)</f>
        <v>191957</v>
      </c>
      <c r="J14" s="9">
        <f t="shared" si="10"/>
        <v>-160339</v>
      </c>
      <c r="K14" s="75">
        <f t="shared" si="11"/>
        <v>-0.45512580330176899</v>
      </c>
      <c r="L14" s="93">
        <f t="shared" si="12"/>
        <v>0.10665807660274275</v>
      </c>
      <c r="M14" s="93">
        <f t="shared" si="13"/>
        <v>7.8531572468354308E-2</v>
      </c>
      <c r="N14" s="247">
        <f t="shared" si="14"/>
        <v>2.6896109448482259</v>
      </c>
      <c r="O14" s="250">
        <f t="shared" si="15"/>
        <v>2.2328110641960661</v>
      </c>
      <c r="P14" s="84">
        <f t="shared" si="16"/>
        <v>-0.16983864581869368</v>
      </c>
      <c r="U14" s="5"/>
    </row>
    <row r="15" spans="1:29">
      <c r="A15" s="32" t="s">
        <v>21</v>
      </c>
      <c r="B15" s="10">
        <f>VLOOKUP(A15,'T2019'!A:N,14,0)</f>
        <v>42036</v>
      </c>
      <c r="C15" s="10">
        <f>VLOOKUP(A15,'T24'!A:N,14,FALSE)</f>
        <v>70191</v>
      </c>
      <c r="D15" s="9">
        <f t="shared" si="6"/>
        <v>28155</v>
      </c>
      <c r="E15" s="75">
        <f t="shared" si="7"/>
        <v>0.6697830431059093</v>
      </c>
      <c r="F15" s="93">
        <f t="shared" si="8"/>
        <v>2.729488094364603E-2</v>
      </c>
      <c r="G15" s="93">
        <f t="shared" si="9"/>
        <v>6.1288373449476012E-2</v>
      </c>
      <c r="H15" s="10">
        <f>VLOOKUP(A15,'N2019'!A:N,14,0)</f>
        <v>88365</v>
      </c>
      <c r="I15" s="10">
        <f>VLOOKUP(A15,'N24'!A:N,14,0)</f>
        <v>137245</v>
      </c>
      <c r="J15" s="9">
        <f t="shared" si="10"/>
        <v>48880</v>
      </c>
      <c r="K15" s="75">
        <f t="shared" si="11"/>
        <v>0.55316018785718324</v>
      </c>
      <c r="L15" s="93">
        <f t="shared" si="12"/>
        <v>2.6752619782800153E-2</v>
      </c>
      <c r="M15" s="93">
        <f t="shared" si="13"/>
        <v>5.6148333550843608E-2</v>
      </c>
      <c r="N15" s="247">
        <f t="shared" si="14"/>
        <v>2.1021267485012847</v>
      </c>
      <c r="O15" s="250">
        <f t="shared" si="15"/>
        <v>1.9553076605262782</v>
      </c>
      <c r="P15" s="84">
        <f t="shared" si="16"/>
        <v>-6.9843118679537963E-2</v>
      </c>
      <c r="U15" s="5"/>
      <c r="AC15" s="5"/>
    </row>
    <row r="16" spans="1:29">
      <c r="A16" s="32" t="s">
        <v>19</v>
      </c>
      <c r="B16" s="10">
        <f>VLOOKUP(A16,'T2019'!A:N,14,0)</f>
        <v>66714</v>
      </c>
      <c r="C16" s="10">
        <f>VLOOKUP(A16,'T24'!A:N,14,FALSE)</f>
        <v>64287</v>
      </c>
      <c r="D16" s="9">
        <f t="shared" si="6"/>
        <v>-2427</v>
      </c>
      <c r="E16" s="75">
        <f t="shared" si="7"/>
        <v>-3.6379170788739978E-2</v>
      </c>
      <c r="F16" s="93">
        <f t="shared" si="8"/>
        <v>4.3318838311789926E-2</v>
      </c>
      <c r="G16" s="93">
        <f t="shared" si="9"/>
        <v>5.6133203173433413E-2</v>
      </c>
      <c r="H16" s="10">
        <f>VLOOKUP(A16,'N2019'!A:N,14,0)</f>
        <v>134704</v>
      </c>
      <c r="I16" s="10">
        <f>VLOOKUP(A16,'N24'!A:N,14,0)</f>
        <v>131762</v>
      </c>
      <c r="J16" s="9">
        <f t="shared" si="10"/>
        <v>-2942</v>
      </c>
      <c r="K16" s="75">
        <f t="shared" si="11"/>
        <v>-2.1840479866967577E-2</v>
      </c>
      <c r="L16" s="93">
        <f t="shared" si="12"/>
        <v>4.0781812880917916E-2</v>
      </c>
      <c r="M16" s="93">
        <f t="shared" si="13"/>
        <v>5.3905182158375572E-2</v>
      </c>
      <c r="N16" s="247">
        <f t="shared" si="14"/>
        <v>2.0191264202416286</v>
      </c>
      <c r="O16" s="250">
        <f t="shared" si="15"/>
        <v>2.0495901193087249</v>
      </c>
      <c r="P16" s="84">
        <f t="shared" si="16"/>
        <v>1.5087563988910979E-2</v>
      </c>
      <c r="U16" s="5"/>
    </row>
    <row r="17" spans="1:21">
      <c r="A17" s="32" t="s">
        <v>29</v>
      </c>
      <c r="B17" s="10">
        <f>VLOOKUP(A17,'T2019'!A:N,14,0)</f>
        <v>25288</v>
      </c>
      <c r="C17" s="10">
        <f>VLOOKUP(A17,'T24'!A:N,14,FALSE)</f>
        <v>48998</v>
      </c>
      <c r="D17" s="9">
        <f t="shared" si="6"/>
        <v>23710</v>
      </c>
      <c r="E17" s="75">
        <f t="shared" si="7"/>
        <v>0.93759886111989887</v>
      </c>
      <c r="F17" s="93">
        <f t="shared" si="8"/>
        <v>1.6420043517530708E-2</v>
      </c>
      <c r="G17" s="93">
        <f t="shared" si="9"/>
        <v>4.278337282952837E-2</v>
      </c>
      <c r="H17" s="10">
        <f>VLOOKUP(A17,'N2019'!A:N,14,0)</f>
        <v>48439</v>
      </c>
      <c r="I17" s="10">
        <f>VLOOKUP(A17,'N24'!A:N,14,0)</f>
        <v>77072</v>
      </c>
      <c r="J17" s="9">
        <f t="shared" si="10"/>
        <v>28633</v>
      </c>
      <c r="K17" s="75">
        <f t="shared" si="11"/>
        <v>0.59111459774148933</v>
      </c>
      <c r="L17" s="93">
        <f t="shared" si="12"/>
        <v>1.4664970855644844E-2</v>
      </c>
      <c r="M17" s="93">
        <f t="shared" si="13"/>
        <v>3.1530943665930407E-2</v>
      </c>
      <c r="N17" s="247">
        <f t="shared" si="14"/>
        <v>1.9154935147105348</v>
      </c>
      <c r="O17" s="250">
        <f t="shared" si="15"/>
        <v>1.5729621617208867</v>
      </c>
      <c r="P17" s="84">
        <f t="shared" si="16"/>
        <v>-0.17882146316815417</v>
      </c>
      <c r="U17" s="5"/>
    </row>
    <row r="18" spans="1:21">
      <c r="A18" s="32" t="s">
        <v>20</v>
      </c>
      <c r="B18" s="10">
        <f>VLOOKUP(A18,'T2019'!A:N,14,0)</f>
        <v>53450</v>
      </c>
      <c r="C18" s="10">
        <f>VLOOKUP(A18,'T24'!A:N,14,FALSE)</f>
        <v>43745</v>
      </c>
      <c r="D18" s="9">
        <f t="shared" si="6"/>
        <v>-9705</v>
      </c>
      <c r="E18" s="75">
        <f t="shared" si="7"/>
        <v>-0.18157156220767068</v>
      </c>
      <c r="F18" s="93">
        <f t="shared" si="8"/>
        <v>3.4706237188074043E-2</v>
      </c>
      <c r="G18" s="93">
        <f t="shared" si="9"/>
        <v>3.8196633422338026E-2</v>
      </c>
      <c r="H18" s="10">
        <f>VLOOKUP(A18,'N2019'!A:N,14,0)</f>
        <v>90007</v>
      </c>
      <c r="I18" s="10">
        <f>VLOOKUP(A18,'N24'!A:N,14,0)</f>
        <v>75034</v>
      </c>
      <c r="J18" s="9">
        <f t="shared" si="10"/>
        <v>-14973</v>
      </c>
      <c r="K18" s="75">
        <f t="shared" si="11"/>
        <v>-0.16635372804337445</v>
      </c>
      <c r="L18" s="93">
        <f t="shared" si="12"/>
        <v>2.7249737438923706E-2</v>
      </c>
      <c r="M18" s="93">
        <f t="shared" si="13"/>
        <v>3.0697177016678196E-2</v>
      </c>
      <c r="N18" s="247">
        <f t="shared" si="14"/>
        <v>1.6839476145930776</v>
      </c>
      <c r="O18" s="250">
        <f t="shared" si="15"/>
        <v>1.7152588867299119</v>
      </c>
      <c r="P18" s="84">
        <f t="shared" si="16"/>
        <v>1.8593970421342698E-2</v>
      </c>
      <c r="U18" s="5"/>
    </row>
    <row r="19" spans="1:21">
      <c r="A19" s="32" t="s">
        <v>17</v>
      </c>
      <c r="B19" s="10">
        <f>VLOOKUP(A19,'T2019'!A:N,14,0)</f>
        <v>89191</v>
      </c>
      <c r="C19" s="10">
        <f>VLOOKUP(A19,'T24'!A:N,14,FALSE)</f>
        <v>38606</v>
      </c>
      <c r="D19" s="9">
        <f t="shared" si="6"/>
        <v>-50585</v>
      </c>
      <c r="E19" s="75">
        <f t="shared" si="7"/>
        <v>-0.56715363657768159</v>
      </c>
      <c r="F19" s="93">
        <f t="shared" si="8"/>
        <v>5.7913638934359433E-2</v>
      </c>
      <c r="G19" s="93">
        <f t="shared" si="9"/>
        <v>3.3709434904624108E-2</v>
      </c>
      <c r="H19" s="10">
        <f>VLOOKUP(A19,'N2019'!A:N,14,0)</f>
        <v>192585</v>
      </c>
      <c r="I19" s="10">
        <f>VLOOKUP(A19,'N24'!A:N,14,0)</f>
        <v>132969</v>
      </c>
      <c r="J19" s="9">
        <f t="shared" si="10"/>
        <v>-59616</v>
      </c>
      <c r="K19" s="75">
        <f t="shared" si="11"/>
        <v>-0.30955681906690558</v>
      </c>
      <c r="L19" s="93">
        <f t="shared" si="12"/>
        <v>5.8305361634929748E-2</v>
      </c>
      <c r="M19" s="93">
        <f t="shared" si="13"/>
        <v>5.4398978206288924E-2</v>
      </c>
      <c r="N19" s="247">
        <f t="shared" si="14"/>
        <v>2.1592425244699576</v>
      </c>
      <c r="O19" s="250">
        <f t="shared" si="15"/>
        <v>3.4442573693208312</v>
      </c>
      <c r="P19" s="84">
        <f t="shared" si="16"/>
        <v>0.59512297960430072</v>
      </c>
      <c r="U19" s="5"/>
    </row>
    <row r="20" spans="1:21">
      <c r="A20" s="32" t="s">
        <v>23</v>
      </c>
      <c r="B20" s="10">
        <f>VLOOKUP(A20,'T2019'!A:N,14,0)</f>
        <v>40929</v>
      </c>
      <c r="C20" s="10">
        <f>VLOOKUP(A20,'T24'!A:N,14,FALSE)</f>
        <v>27197</v>
      </c>
      <c r="D20" s="9">
        <f t="shared" si="6"/>
        <v>-13732</v>
      </c>
      <c r="E20" s="75">
        <f t="shared" si="7"/>
        <v>-0.33550783063353617</v>
      </c>
      <c r="F20" s="93">
        <f t="shared" si="8"/>
        <v>2.6576081980742423E-2</v>
      </c>
      <c r="G20" s="93">
        <f t="shared" si="9"/>
        <v>2.3747487465706416E-2</v>
      </c>
      <c r="H20" s="10">
        <f>VLOOKUP(A20,'N2019'!A:N,14,0)</f>
        <v>81676</v>
      </c>
      <c r="I20" s="10">
        <f>VLOOKUP(A20,'N24'!A:N,14,0)</f>
        <v>59836</v>
      </c>
      <c r="J20" s="9">
        <f t="shared" si="10"/>
        <v>-21840</v>
      </c>
      <c r="K20" s="75">
        <f t="shared" si="11"/>
        <v>-0.26739801165581079</v>
      </c>
      <c r="L20" s="93">
        <f t="shared" si="12"/>
        <v>2.4727516249419854E-2</v>
      </c>
      <c r="M20" s="93">
        <f t="shared" si="13"/>
        <v>2.4479519737318503E-2</v>
      </c>
      <c r="N20" s="247">
        <f t="shared" si="14"/>
        <v>1.9955532751838549</v>
      </c>
      <c r="O20" s="250">
        <f t="shared" si="15"/>
        <v>2.200095598779277</v>
      </c>
      <c r="P20" s="84">
        <f t="shared" si="16"/>
        <v>0.10249905434199791</v>
      </c>
      <c r="U20" s="5"/>
    </row>
    <row r="21" spans="1:21">
      <c r="A21" s="32" t="s">
        <v>22</v>
      </c>
      <c r="B21" s="10">
        <f>VLOOKUP(A21,'T2019'!A:N,14,0)</f>
        <v>40339</v>
      </c>
      <c r="C21" s="10">
        <f>VLOOKUP(A21,'T24'!A:N,14,FALSE)</f>
        <v>25822</v>
      </c>
      <c r="D21" s="9">
        <f t="shared" si="6"/>
        <v>-14517</v>
      </c>
      <c r="E21" s="75">
        <f t="shared" si="7"/>
        <v>-0.35987505887602567</v>
      </c>
      <c r="F21" s="93">
        <f t="shared" si="8"/>
        <v>2.6192982262483046E-2</v>
      </c>
      <c r="G21" s="93">
        <f t="shared" si="9"/>
        <v>2.2546884632109097E-2</v>
      </c>
      <c r="H21" s="10">
        <f>VLOOKUP(A21,'N2019'!A:N,14,0)</f>
        <v>77270</v>
      </c>
      <c r="I21" s="10">
        <f>VLOOKUP(A21,'N24'!A:N,14,0)</f>
        <v>53790</v>
      </c>
      <c r="J21" s="9">
        <f t="shared" si="10"/>
        <v>-23480</v>
      </c>
      <c r="K21" s="75">
        <f t="shared" si="11"/>
        <v>-0.30386954833700008</v>
      </c>
      <c r="L21" s="93">
        <f t="shared" si="12"/>
        <v>2.3393593963865419E-2</v>
      </c>
      <c r="M21" s="93">
        <f t="shared" si="13"/>
        <v>2.2006039285218972E-2</v>
      </c>
      <c r="N21" s="247">
        <f t="shared" si="14"/>
        <v>1.9155160018840329</v>
      </c>
      <c r="O21" s="250">
        <f t="shared" si="15"/>
        <v>2.0831074277747659</v>
      </c>
      <c r="P21" s="84">
        <f t="shared" si="16"/>
        <v>8.7491530076436952E-2</v>
      </c>
      <c r="U21" s="5"/>
    </row>
    <row r="22" spans="1:21">
      <c r="A22" s="32" t="s">
        <v>30</v>
      </c>
      <c r="B22" s="10">
        <f>VLOOKUP(A22,'T2019'!A:N,14,0)</f>
        <v>39889</v>
      </c>
      <c r="C22" s="10">
        <f>VLOOKUP(A22,'T24'!A:N,14,FALSE)</f>
        <v>23916</v>
      </c>
      <c r="D22" s="9">
        <f t="shared" si="6"/>
        <v>-15973</v>
      </c>
      <c r="E22" s="75">
        <f t="shared" si="7"/>
        <v>-0.40043621048409339</v>
      </c>
      <c r="F22" s="93">
        <f t="shared" si="8"/>
        <v>2.5900787562115724E-2</v>
      </c>
      <c r="G22" s="93">
        <f t="shared" si="9"/>
        <v>2.0882630813318922E-2</v>
      </c>
      <c r="H22" s="10">
        <f>VLOOKUP(A22,'N2019'!A:N,14,0)</f>
        <v>76938</v>
      </c>
      <c r="I22" s="10">
        <f>VLOOKUP(A22,'N24'!A:N,14,0)</f>
        <v>44916</v>
      </c>
      <c r="J22" s="9">
        <f t="shared" si="10"/>
        <v>-32022</v>
      </c>
      <c r="K22" s="75">
        <f t="shared" si="11"/>
        <v>-0.41620525618030102</v>
      </c>
      <c r="L22" s="93">
        <f t="shared" si="12"/>
        <v>2.3293080527913519E-2</v>
      </c>
      <c r="M22" s="93">
        <f t="shared" si="13"/>
        <v>1.8375595101968678E-2</v>
      </c>
      <c r="N22" s="247">
        <f t="shared" si="14"/>
        <v>1.9288024267341874</v>
      </c>
      <c r="O22" s="250">
        <f t="shared" si="15"/>
        <v>1.878073256397391</v>
      </c>
      <c r="P22" s="84">
        <f t="shared" si="16"/>
        <v>-2.6300864014719316E-2</v>
      </c>
      <c r="U22" s="5"/>
    </row>
    <row r="23" spans="1:21">
      <c r="A23" s="32" t="s">
        <v>25</v>
      </c>
      <c r="B23" s="10">
        <f>VLOOKUP(A23,'T2019'!A:N,14,0)</f>
        <v>36810</v>
      </c>
      <c r="C23" s="10">
        <f>VLOOKUP(A23,'T24'!A:N,14,FALSE)</f>
        <v>23116</v>
      </c>
      <c r="D23" s="9">
        <f t="shared" si="6"/>
        <v>-13694</v>
      </c>
      <c r="E23" s="75">
        <f t="shared" si="7"/>
        <v>-0.37201847324096715</v>
      </c>
      <c r="F23" s="93">
        <f t="shared" si="8"/>
        <v>2.3901526490046874E-2</v>
      </c>
      <c r="G23" s="93">
        <f t="shared" si="9"/>
        <v>2.0184098255589571E-2</v>
      </c>
      <c r="H23" s="10">
        <f>VLOOKUP(A23,'N2019'!A:N,14,0)</f>
        <v>81563</v>
      </c>
      <c r="I23" s="10">
        <f>VLOOKUP(A23,'N24'!A:N,14,0)</f>
        <v>66300</v>
      </c>
      <c r="J23" s="9">
        <f t="shared" si="10"/>
        <v>-15263</v>
      </c>
      <c r="K23" s="75">
        <f t="shared" si="11"/>
        <v>-0.18713141988401605</v>
      </c>
      <c r="L23" s="93">
        <f t="shared" si="12"/>
        <v>2.4693305351038634E-2</v>
      </c>
      <c r="M23" s="93">
        <f t="shared" si="13"/>
        <v>2.712400826566309E-2</v>
      </c>
      <c r="N23" s="247">
        <f t="shared" si="14"/>
        <v>2.2157837544145611</v>
      </c>
      <c r="O23" s="250">
        <f t="shared" si="15"/>
        <v>2.8681432773836302</v>
      </c>
      <c r="P23" s="84">
        <f t="shared" si="16"/>
        <v>0.29441479642106638</v>
      </c>
      <c r="U23" s="5"/>
    </row>
    <row r="24" spans="1:21">
      <c r="A24" s="32" t="s">
        <v>26</v>
      </c>
      <c r="B24" s="10">
        <f>VLOOKUP(A24,'T2019'!A:N,14,0)</f>
        <v>29525</v>
      </c>
      <c r="C24" s="10">
        <f>VLOOKUP(A24,'T24'!A:N,14,FALSE)</f>
        <v>23020</v>
      </c>
      <c r="D24" s="9">
        <f t="shared" si="6"/>
        <v>-6505</v>
      </c>
      <c r="E24" s="75">
        <f t="shared" si="7"/>
        <v>-0.22032176121930569</v>
      </c>
      <c r="F24" s="93">
        <f t="shared" si="8"/>
        <v>1.9171218951878129E-2</v>
      </c>
      <c r="G24" s="93">
        <f t="shared" si="9"/>
        <v>2.0100274348662048E-2</v>
      </c>
      <c r="H24" s="10">
        <f>VLOOKUP(A24,'N2019'!A:N,14,0)</f>
        <v>54862</v>
      </c>
      <c r="I24" s="10">
        <f>VLOOKUP(A24,'N24'!A:N,14,0)</f>
        <v>41434</v>
      </c>
      <c r="J24" s="9">
        <f t="shared" si="10"/>
        <v>-13428</v>
      </c>
      <c r="K24" s="75">
        <f t="shared" si="11"/>
        <v>-0.24475957857898001</v>
      </c>
      <c r="L24" s="93">
        <f t="shared" si="12"/>
        <v>1.660954253973838E-2</v>
      </c>
      <c r="M24" s="93">
        <f t="shared" si="13"/>
        <v>1.6951073280233552E-2</v>
      </c>
      <c r="N24" s="247">
        <f t="shared" si="14"/>
        <v>1.8581541066892464</v>
      </c>
      <c r="O24" s="250">
        <f t="shared" si="15"/>
        <v>1.7999131190269331</v>
      </c>
      <c r="P24" s="84">
        <f t="shared" si="16"/>
        <v>-3.134346470653282E-2</v>
      </c>
      <c r="U24" s="5"/>
    </row>
    <row r="25" spans="1:21">
      <c r="A25" s="32" t="s">
        <v>27</v>
      </c>
      <c r="B25" s="10">
        <f>VLOOKUP(A25,'T2019'!A:N,14,0)</f>
        <v>22031</v>
      </c>
      <c r="C25" s="10">
        <f>VLOOKUP(A25,'T24'!A:N,14,FALSE)</f>
        <v>22669</v>
      </c>
      <c r="D25" s="9">
        <f t="shared" si="6"/>
        <v>638</v>
      </c>
      <c r="E25" s="75">
        <f t="shared" si="7"/>
        <v>2.8959193863192789E-2</v>
      </c>
      <c r="F25" s="93">
        <f t="shared" si="8"/>
        <v>1.4305203208427675E-2</v>
      </c>
      <c r="G25" s="93">
        <f t="shared" si="9"/>
        <v>1.9793793188958297E-2</v>
      </c>
      <c r="H25" s="10">
        <f>VLOOKUP(A25,'N2019'!A:N,14,0)</f>
        <v>42895</v>
      </c>
      <c r="I25" s="10">
        <f>VLOOKUP(A25,'N24'!A:N,14,0)</f>
        <v>36495</v>
      </c>
      <c r="J25" s="9">
        <f t="shared" si="10"/>
        <v>-6400</v>
      </c>
      <c r="K25" s="75">
        <f t="shared" si="11"/>
        <v>-0.14920153864086727</v>
      </c>
      <c r="L25" s="93">
        <f t="shared" si="12"/>
        <v>1.2986517575773356E-2</v>
      </c>
      <c r="M25" s="93">
        <f t="shared" si="13"/>
        <v>1.4930477853022241E-2</v>
      </c>
      <c r="N25" s="247">
        <f t="shared" si="14"/>
        <v>1.9470291861467932</v>
      </c>
      <c r="O25" s="250">
        <f t="shared" si="15"/>
        <v>1.609907803608452</v>
      </c>
      <c r="P25" s="84">
        <f t="shared" si="16"/>
        <v>-0.1731465480522717</v>
      </c>
      <c r="U25" s="5"/>
    </row>
    <row r="26" spans="1:21">
      <c r="A26" s="32" t="s">
        <v>32</v>
      </c>
      <c r="B26" s="10">
        <f>VLOOKUP(A26,'T2019'!A:N,14,0)</f>
        <v>12480</v>
      </c>
      <c r="C26" s="10">
        <f>VLOOKUP(A26,'T24'!A:N,14,FALSE)</f>
        <v>21223</v>
      </c>
      <c r="D26" s="9">
        <f t="shared" si="6"/>
        <v>8743</v>
      </c>
      <c r="E26" s="75">
        <f t="shared" si="7"/>
        <v>0.70056089743589745</v>
      </c>
      <c r="F26" s="93">
        <f t="shared" si="8"/>
        <v>8.1035330235203745E-3</v>
      </c>
      <c r="G26" s="93">
        <f t="shared" si="9"/>
        <v>1.8531195590862495E-2</v>
      </c>
      <c r="H26" s="10">
        <f>VLOOKUP(A26,'N2019'!A:N,14,0)</f>
        <v>26503</v>
      </c>
      <c r="I26" s="10">
        <f>VLOOKUP(A26,'N24'!A:N,14,0)</f>
        <v>40891</v>
      </c>
      <c r="J26" s="9">
        <f t="shared" si="10"/>
        <v>14388</v>
      </c>
      <c r="K26" s="75">
        <f t="shared" si="11"/>
        <v>0.54288193789382344</v>
      </c>
      <c r="L26" s="93">
        <f t="shared" si="12"/>
        <v>8.0238180513048426E-3</v>
      </c>
      <c r="M26" s="93">
        <f t="shared" si="13"/>
        <v>1.6728926425207083E-2</v>
      </c>
      <c r="N26" s="247">
        <f t="shared" si="14"/>
        <v>2.1236378205128204</v>
      </c>
      <c r="O26" s="250">
        <f t="shared" si="15"/>
        <v>1.9267304339631532</v>
      </c>
      <c r="P26" s="84">
        <f t="shared" si="16"/>
        <v>-9.2721736563402102E-2</v>
      </c>
      <c r="U26" s="5"/>
    </row>
    <row r="27" spans="1:21">
      <c r="A27" s="32" t="s">
        <v>28</v>
      </c>
      <c r="B27" s="10">
        <f>VLOOKUP(A27,'T2019'!A:N,14,0)</f>
        <v>27594</v>
      </c>
      <c r="C27" s="10">
        <f>VLOOKUP(A27,'T24'!A:N,14,FALSE)</f>
        <v>20771</v>
      </c>
      <c r="D27" s="9">
        <f t="shared" si="6"/>
        <v>-6823</v>
      </c>
      <c r="E27" s="75">
        <f t="shared" si="7"/>
        <v>-0.24726389794882941</v>
      </c>
      <c r="F27" s="93">
        <f t="shared" si="8"/>
        <v>1.7917379026524138E-2</v>
      </c>
      <c r="G27" s="93">
        <f t="shared" si="9"/>
        <v>1.8136524695745414E-2</v>
      </c>
      <c r="H27" s="10">
        <f>VLOOKUP(A27,'N2019'!A:N,14,0)</f>
        <v>57930</v>
      </c>
      <c r="I27" s="10">
        <f>VLOOKUP(A27,'N24'!A:N,14,0)</f>
        <v>40713</v>
      </c>
      <c r="J27" s="9">
        <f t="shared" si="10"/>
        <v>-17217</v>
      </c>
      <c r="K27" s="75">
        <f t="shared" si="11"/>
        <v>-0.29720352149145524</v>
      </c>
      <c r="L27" s="93">
        <f t="shared" si="12"/>
        <v>1.7538383568354132E-2</v>
      </c>
      <c r="M27" s="93">
        <f t="shared" si="13"/>
        <v>1.6656104804222346E-2</v>
      </c>
      <c r="N27" s="247">
        <f t="shared" si="14"/>
        <v>2.0993694281365514</v>
      </c>
      <c r="O27" s="250">
        <f t="shared" si="15"/>
        <v>1.9600885850464591</v>
      </c>
      <c r="P27" s="84">
        <f t="shared" si="16"/>
        <v>-6.6344132301536463E-2</v>
      </c>
      <c r="U27" s="5"/>
    </row>
    <row r="28" spans="1:21">
      <c r="A28" s="32" t="s">
        <v>33</v>
      </c>
      <c r="B28" s="10">
        <f>VLOOKUP(A28,'T2019'!A:N,14,0)</f>
        <v>24820</v>
      </c>
      <c r="C28" s="10">
        <f>VLOOKUP(A28,'T24'!A:N,14,FALSE)</f>
        <v>18322</v>
      </c>
      <c r="D28" s="9">
        <f t="shared" si="6"/>
        <v>-6498</v>
      </c>
      <c r="E28" s="75">
        <f t="shared" si="7"/>
        <v>-0.26180499597099116</v>
      </c>
      <c r="F28" s="93">
        <f t="shared" si="8"/>
        <v>1.6116161029148694E-2</v>
      </c>
      <c r="G28" s="93">
        <f t="shared" si="9"/>
        <v>1.5998141903396441E-2</v>
      </c>
      <c r="H28" s="10">
        <f>VLOOKUP(A28,'N2019'!A:N,14,0)</f>
        <v>127101</v>
      </c>
      <c r="I28" s="10">
        <f>VLOOKUP(A28,'N24'!A:N,14,0)</f>
        <v>93786</v>
      </c>
      <c r="J28" s="9">
        <f t="shared" si="10"/>
        <v>-33315</v>
      </c>
      <c r="K28" s="75">
        <f t="shared" si="11"/>
        <v>-0.26211438147614885</v>
      </c>
      <c r="L28" s="93">
        <f t="shared" si="12"/>
        <v>3.8479994647356783E-2</v>
      </c>
      <c r="M28" s="93">
        <f t="shared" si="13"/>
        <v>3.8368812054351109E-2</v>
      </c>
      <c r="N28" s="247">
        <f t="shared" si="14"/>
        <v>5.1209105560032233</v>
      </c>
      <c r="O28" s="250">
        <f t="shared" si="15"/>
        <v>5.1187643270385328</v>
      </c>
      <c r="P28" s="84">
        <f t="shared" si="16"/>
        <v>-4.1911080875534079E-4</v>
      </c>
      <c r="U28" s="5"/>
    </row>
    <row r="29" spans="1:21">
      <c r="A29" s="32" t="s">
        <v>35</v>
      </c>
      <c r="B29" s="10">
        <f>VLOOKUP(A29,'T2019'!A:N,14,0)</f>
        <v>9422</v>
      </c>
      <c r="C29" s="10">
        <f>VLOOKUP(A29,'T24'!A:N,14,FALSE)</f>
        <v>11436</v>
      </c>
      <c r="D29" s="9">
        <f t="shared" si="6"/>
        <v>2014</v>
      </c>
      <c r="E29" s="75">
        <f t="shared" si="7"/>
        <v>0.21375504139248558</v>
      </c>
      <c r="F29" s="93">
        <f t="shared" si="8"/>
        <v>6.1179077041353339E-3</v>
      </c>
      <c r="G29" s="93">
        <f t="shared" si="9"/>
        <v>9.98552291274106E-3</v>
      </c>
      <c r="H29" s="10">
        <f>VLOOKUP(A29,'N2019'!A:N,14,0)</f>
        <v>16468</v>
      </c>
      <c r="I29" s="10">
        <f>VLOOKUP(A29,'N24'!A:N,14,0)</f>
        <v>20376</v>
      </c>
      <c r="J29" s="9">
        <f t="shared" si="10"/>
        <v>3908</v>
      </c>
      <c r="K29" s="75">
        <f t="shared" si="11"/>
        <v>0.23730871994170522</v>
      </c>
      <c r="L29" s="93">
        <f t="shared" si="12"/>
        <v>4.9857086242647303E-3</v>
      </c>
      <c r="M29" s="93">
        <f t="shared" si="13"/>
        <v>8.3360300516010736E-3</v>
      </c>
      <c r="N29" s="247">
        <f t="shared" si="14"/>
        <v>1.7478242411377627</v>
      </c>
      <c r="O29" s="250">
        <f t="shared" si="15"/>
        <v>1.7817418677859391</v>
      </c>
      <c r="P29" s="84">
        <f t="shared" si="16"/>
        <v>1.9405627779883305E-2</v>
      </c>
      <c r="U29" s="5"/>
    </row>
    <row r="30" spans="1:21">
      <c r="A30" s="32" t="s">
        <v>31</v>
      </c>
      <c r="B30" s="10">
        <f>VLOOKUP(A30,'T2019'!A:N,14,0)</f>
        <v>9342</v>
      </c>
      <c r="C30" s="10">
        <f>VLOOKUP(A30,'T24'!A:N,14,FALSE)</f>
        <v>10360</v>
      </c>
      <c r="D30" s="9">
        <f t="shared" si="6"/>
        <v>1018</v>
      </c>
      <c r="E30" s="75">
        <f t="shared" si="7"/>
        <v>0.1089702419182188</v>
      </c>
      <c r="F30" s="93">
        <f t="shared" si="8"/>
        <v>6.065961979625588E-3</v>
      </c>
      <c r="G30" s="93">
        <f t="shared" si="9"/>
        <v>9.0459966225950837E-3</v>
      </c>
      <c r="H30" s="10">
        <f>VLOOKUP(A30,'N2019'!A:N,14,0)</f>
        <v>18405</v>
      </c>
      <c r="I30" s="10">
        <f>VLOOKUP(A30,'N24'!A:N,14,0)</f>
        <v>22163</v>
      </c>
      <c r="J30" s="9">
        <f t="shared" si="10"/>
        <v>3758</v>
      </c>
      <c r="K30" s="75">
        <f t="shared" si="11"/>
        <v>0.20418364574843784</v>
      </c>
      <c r="L30" s="93">
        <f t="shared" si="12"/>
        <v>5.5721379177551839E-3</v>
      </c>
      <c r="M30" s="93">
        <f t="shared" si="13"/>
        <v>9.0671100330601984E-3</v>
      </c>
      <c r="N30" s="247">
        <f t="shared" si="14"/>
        <v>1.9701348747591523</v>
      </c>
      <c r="O30" s="250">
        <f t="shared" si="15"/>
        <v>2.1392857142857142</v>
      </c>
      <c r="P30" s="84">
        <f t="shared" si="16"/>
        <v>8.5857492141110603E-2</v>
      </c>
      <c r="U30" s="5"/>
    </row>
    <row r="31" spans="1:21">
      <c r="A31" s="32" t="s">
        <v>34</v>
      </c>
      <c r="B31" s="10">
        <f>VLOOKUP(A31,'T2019'!A:N,14,0)</f>
        <v>12491</v>
      </c>
      <c r="C31" s="10">
        <f>VLOOKUP(A31,'T24'!A:N,14,FALSE)</f>
        <v>8666</v>
      </c>
      <c r="D31" s="9">
        <f t="shared" si="6"/>
        <v>-3825</v>
      </c>
      <c r="E31" s="75">
        <f t="shared" si="7"/>
        <v>-0.30622047874469616</v>
      </c>
      <c r="F31" s="93">
        <f t="shared" si="8"/>
        <v>8.1106755606404641E-3</v>
      </c>
      <c r="G31" s="93">
        <f t="shared" si="9"/>
        <v>7.5668539316031845E-3</v>
      </c>
      <c r="H31" s="10">
        <f>VLOOKUP(A31,'N2019'!A:N,14,0)</f>
        <v>20257</v>
      </c>
      <c r="I31" s="10">
        <f>VLOOKUP(A31,'N24'!A:N,14,0)</f>
        <v>15442</v>
      </c>
      <c r="J31" s="9">
        <f t="shared" si="10"/>
        <v>-4815</v>
      </c>
      <c r="K31" s="75">
        <f t="shared" si="11"/>
        <v>-0.2376956113935923</v>
      </c>
      <c r="L31" s="93">
        <f t="shared" si="12"/>
        <v>6.1328333496314461E-3</v>
      </c>
      <c r="M31" s="93">
        <f t="shared" si="13"/>
        <v>6.3174801755410178E-3</v>
      </c>
      <c r="N31" s="247">
        <f t="shared" si="14"/>
        <v>1.6217276439036106</v>
      </c>
      <c r="O31" s="250">
        <f t="shared" si="15"/>
        <v>1.7819063004846527</v>
      </c>
      <c r="P31" s="84">
        <f t="shared" si="16"/>
        <v>9.8770380577271943E-2</v>
      </c>
      <c r="U31" s="5"/>
    </row>
    <row r="32" spans="1:21">
      <c r="A32" s="32" t="s">
        <v>36</v>
      </c>
      <c r="B32" s="10">
        <f>VLOOKUP(A32,'T2019'!A:N,14,0)</f>
        <v>10982</v>
      </c>
      <c r="C32" s="10">
        <f>VLOOKUP(A32,'T24'!A:N,14,FALSE)</f>
        <v>8301</v>
      </c>
      <c r="D32" s="9">
        <f t="shared" si="6"/>
        <v>-2681</v>
      </c>
      <c r="E32" s="75">
        <f t="shared" si="7"/>
        <v>-0.24412675286832997</v>
      </c>
      <c r="F32" s="93">
        <f t="shared" si="8"/>
        <v>7.130849332075381E-3</v>
      </c>
      <c r="G32" s="93">
        <f t="shared" si="9"/>
        <v>7.2481484521391684E-3</v>
      </c>
      <c r="H32" s="10">
        <f>VLOOKUP(A32,'N2019'!A:N,14,0)</f>
        <v>18484</v>
      </c>
      <c r="I32" s="10">
        <f>VLOOKUP(A32,'N24'!A:N,14,0)</f>
        <v>14857</v>
      </c>
      <c r="J32" s="9">
        <f t="shared" si="10"/>
        <v>-3627</v>
      </c>
      <c r="K32" s="75">
        <f t="shared" si="11"/>
        <v>-0.19622376109067297</v>
      </c>
      <c r="L32" s="93">
        <f t="shared" si="12"/>
        <v>5.5960552714907266E-3</v>
      </c>
      <c r="M32" s="93">
        <f t="shared" si="13"/>
        <v>6.0781506908439906E-3</v>
      </c>
      <c r="N32" s="247">
        <f t="shared" si="14"/>
        <v>1.6831178291750137</v>
      </c>
      <c r="O32" s="250">
        <f t="shared" si="15"/>
        <v>1.7897843633297192</v>
      </c>
      <c r="P32" s="84">
        <f t="shared" si="16"/>
        <v>6.3374371244696803E-2</v>
      </c>
      <c r="U32" s="5"/>
    </row>
    <row r="33" spans="1:21">
      <c r="A33" s="32" t="s">
        <v>24</v>
      </c>
      <c r="B33" s="10">
        <f>VLOOKUP(A33,'T2019'!A:N,14,0)</f>
        <v>147850</v>
      </c>
      <c r="C33" s="10">
        <f>VLOOKUP(A33,'T24'!A:N,14,FALSE)</f>
        <v>7624</v>
      </c>
      <c r="D33" s="9">
        <f t="shared" si="6"/>
        <v>-140226</v>
      </c>
      <c r="E33" s="75">
        <f t="shared" si="7"/>
        <v>-0.94843422387554954</v>
      </c>
      <c r="F33" s="93">
        <f t="shared" si="8"/>
        <v>9.6002192109574308E-2</v>
      </c>
      <c r="G33" s="93">
        <f t="shared" si="9"/>
        <v>6.6570152751607064E-3</v>
      </c>
      <c r="H33" s="10">
        <f>VLOOKUP(A33,'N2019'!A:N,14,0)</f>
        <v>346322</v>
      </c>
      <c r="I33" s="10">
        <f>VLOOKUP(A33,'N24'!A:N,14,0)</f>
        <v>13609</v>
      </c>
      <c r="J33" s="9">
        <f t="shared" si="10"/>
        <v>-332713</v>
      </c>
      <c r="K33" s="75">
        <f t="shared" si="11"/>
        <v>-0.9607042001374444</v>
      </c>
      <c r="L33" s="93">
        <f t="shared" si="12"/>
        <v>0.10484944025823476</v>
      </c>
      <c r="M33" s="93">
        <f t="shared" si="13"/>
        <v>5.5675811234903319E-3</v>
      </c>
      <c r="N33" s="247">
        <f t="shared" si="14"/>
        <v>2.3423875549543456</v>
      </c>
      <c r="O33" s="250">
        <f t="shared" si="15"/>
        <v>1.7850209863588666</v>
      </c>
      <c r="P33" s="84">
        <f t="shared" si="16"/>
        <v>-0.23794805749228054</v>
      </c>
    </row>
    <row r="34" spans="1:21">
      <c r="A34" s="32" t="s">
        <v>37</v>
      </c>
      <c r="B34" s="10">
        <f>VLOOKUP(A34,'T2019'!A:N,14,0)</f>
        <v>5513</v>
      </c>
      <c r="C34" s="10">
        <f>VLOOKUP(A34,'T24'!A:N,14,FALSE)</f>
        <v>7606</v>
      </c>
      <c r="D34" s="9">
        <f t="shared" si="6"/>
        <v>2093</v>
      </c>
      <c r="E34" s="75">
        <f t="shared" si="7"/>
        <v>0.37964810448031927</v>
      </c>
      <c r="F34" s="93">
        <f t="shared" si="8"/>
        <v>3.5797097402778706E-3</v>
      </c>
      <c r="G34" s="93">
        <f t="shared" si="9"/>
        <v>6.6412982926117954E-3</v>
      </c>
      <c r="H34" s="10">
        <f>VLOOKUP(A34,'N2019'!A:N,14,0)</f>
        <v>12230</v>
      </c>
      <c r="I34" s="10">
        <f>VLOOKUP(A34,'N24'!A:N,14,0)</f>
        <v>15508</v>
      </c>
      <c r="J34" s="9">
        <f t="shared" si="10"/>
        <v>3278</v>
      </c>
      <c r="K34" s="75">
        <f t="shared" si="11"/>
        <v>0.26802943581357308</v>
      </c>
      <c r="L34" s="93">
        <f t="shared" si="12"/>
        <v>3.7026485593124638E-3</v>
      </c>
      <c r="M34" s="93">
        <f t="shared" si="13"/>
        <v>6.3444814507376051E-3</v>
      </c>
      <c r="N34" s="247">
        <f t="shared" si="14"/>
        <v>2.218392889533829</v>
      </c>
      <c r="O34" s="250">
        <f t="shared" si="15"/>
        <v>2.0389166447541416</v>
      </c>
      <c r="P34" s="84">
        <f t="shared" si="16"/>
        <v>-8.0903723423582763E-2</v>
      </c>
      <c r="U34" s="5"/>
    </row>
    <row r="35" spans="1:21">
      <c r="A35" s="32" t="s">
        <v>39</v>
      </c>
      <c r="B35" s="10">
        <f>VLOOKUP(A35,'T2019'!A:N,14,0)</f>
        <v>6254</v>
      </c>
      <c r="C35" s="10">
        <f>VLOOKUP(A35,'T24'!A:N,14,FALSE)</f>
        <v>6788</v>
      </c>
      <c r="D35" s="9">
        <f t="shared" si="6"/>
        <v>534</v>
      </c>
      <c r="E35" s="75">
        <f t="shared" si="7"/>
        <v>8.5385353373840678E-2</v>
      </c>
      <c r="F35" s="93">
        <f t="shared" si="8"/>
        <v>4.0608570135493927E-3</v>
      </c>
      <c r="G35" s="93">
        <f t="shared" si="9"/>
        <v>5.9270487523335356E-3</v>
      </c>
      <c r="H35" s="10">
        <f>VLOOKUP(A35,'N2019'!A:N,14,0)</f>
        <v>15500</v>
      </c>
      <c r="I35" s="10">
        <f>VLOOKUP(A35,'N24'!A:N,14,0)</f>
        <v>13574</v>
      </c>
      <c r="J35" s="9">
        <f t="shared" si="10"/>
        <v>-1926</v>
      </c>
      <c r="K35" s="75">
        <f t="shared" si="11"/>
        <v>-0.12425806451612909</v>
      </c>
      <c r="L35" s="93">
        <f t="shared" si="12"/>
        <v>4.6926453531760583E-3</v>
      </c>
      <c r="M35" s="93">
        <f t="shared" si="13"/>
        <v>5.5532622654315359E-3</v>
      </c>
      <c r="N35" s="247">
        <f t="shared" si="14"/>
        <v>2.4784138151582988</v>
      </c>
      <c r="O35" s="250">
        <f t="shared" si="15"/>
        <v>1.9997053624042427</v>
      </c>
      <c r="P35" s="84">
        <f t="shared" si="16"/>
        <v>-0.19315113958218499</v>
      </c>
      <c r="U35" s="5"/>
    </row>
    <row r="36" spans="1:21">
      <c r="A36" s="32" t="s">
        <v>41</v>
      </c>
      <c r="B36" s="10">
        <f>VLOOKUP(A36,'T2019'!A:N,14,0)</f>
        <v>6172</v>
      </c>
      <c r="C36" s="10">
        <f>VLOOKUP(A36,'T24'!A:N,14,FALSE)</f>
        <v>6053</v>
      </c>
      <c r="D36" s="9">
        <f t="shared" si="6"/>
        <v>-119</v>
      </c>
      <c r="E36" s="75">
        <f t="shared" si="7"/>
        <v>-1.9280622164614347E-2</v>
      </c>
      <c r="F36" s="93">
        <f t="shared" si="8"/>
        <v>4.0076126459269029E-3</v>
      </c>
      <c r="G36" s="93">
        <f t="shared" si="9"/>
        <v>5.2852719649196947E-3</v>
      </c>
      <c r="H36" s="10">
        <f>VLOOKUP(A36,'N2019'!A:N,14,0)</f>
        <v>12839</v>
      </c>
      <c r="I36" s="10">
        <f>VLOOKUP(A36,'N24'!A:N,14,0)</f>
        <v>13908</v>
      </c>
      <c r="J36" s="9">
        <f t="shared" si="10"/>
        <v>1069</v>
      </c>
      <c r="K36" s="75">
        <f t="shared" si="11"/>
        <v>8.3261936287872818E-2</v>
      </c>
      <c r="L36" s="93">
        <f t="shared" si="12"/>
        <v>3.8870241089953169E-3</v>
      </c>
      <c r="M36" s="93">
        <f t="shared" si="13"/>
        <v>5.689905082335479E-3</v>
      </c>
      <c r="N36" s="247">
        <f t="shared" si="14"/>
        <v>2.080200907323396</v>
      </c>
      <c r="O36" s="250">
        <f t="shared" si="15"/>
        <v>2.2977036180406412</v>
      </c>
      <c r="P36" s="84">
        <f t="shared" si="16"/>
        <v>0.10455851160891316</v>
      </c>
    </row>
    <row r="37" spans="1:21">
      <c r="A37" s="32" t="s">
        <v>48</v>
      </c>
      <c r="B37" s="10">
        <f>VLOOKUP(A37,'T2019'!A:N,14,0)</f>
        <v>17176</v>
      </c>
      <c r="C37" s="10">
        <f>VLOOKUP(A37,'T24'!A:N,14,FALSE)</f>
        <v>5356</v>
      </c>
      <c r="D37" s="9">
        <f t="shared" si="6"/>
        <v>-11820</v>
      </c>
      <c r="E37" s="75">
        <f t="shared" si="7"/>
        <v>-0.68816953889147647</v>
      </c>
      <c r="F37" s="93">
        <f t="shared" si="8"/>
        <v>1.1152747052242465E-2</v>
      </c>
      <c r="G37" s="93">
        <f t="shared" si="9"/>
        <v>4.6766754739979988E-3</v>
      </c>
      <c r="H37" s="10">
        <f>VLOOKUP(A37,'N2019'!A:N,14,0)</f>
        <v>27897</v>
      </c>
      <c r="I37" s="10">
        <f>VLOOKUP(A37,'N24'!A:N,14,0)</f>
        <v>10104</v>
      </c>
      <c r="J37" s="9">
        <f t="shared" si="10"/>
        <v>-17793</v>
      </c>
      <c r="K37" s="75">
        <f t="shared" si="11"/>
        <v>-0.63781051725992044</v>
      </c>
      <c r="L37" s="93">
        <f t="shared" si="12"/>
        <v>8.4458533817775797E-3</v>
      </c>
      <c r="M37" s="93">
        <f t="shared" si="13"/>
        <v>4.1336497664594251E-3</v>
      </c>
      <c r="N37" s="247">
        <f t="shared" si="14"/>
        <v>1.6241849091755938</v>
      </c>
      <c r="O37" s="250">
        <f t="shared" si="15"/>
        <v>1.8864824495892456</v>
      </c>
      <c r="P37" s="84">
        <f t="shared" si="16"/>
        <v>0.16149487594167411</v>
      </c>
    </row>
    <row r="38" spans="1:21">
      <c r="A38" s="32" t="s">
        <v>38</v>
      </c>
      <c r="B38" s="10">
        <f>VLOOKUP(A38,'T2019'!A:N,14,0)</f>
        <v>4279</v>
      </c>
      <c r="C38" s="10">
        <f>VLOOKUP(A38,'T24'!A:N,14,FALSE)</f>
        <v>4492</v>
      </c>
      <c r="D38" s="9">
        <f t="shared" si="6"/>
        <v>213</v>
      </c>
      <c r="E38" s="75">
        <f t="shared" si="7"/>
        <v>4.9777985510633282E-2</v>
      </c>
      <c r="F38" s="93">
        <f t="shared" si="8"/>
        <v>2.7784469397150388E-3</v>
      </c>
      <c r="G38" s="93">
        <f t="shared" si="9"/>
        <v>3.9222603116503005E-3</v>
      </c>
      <c r="H38" s="10">
        <f>VLOOKUP(A38,'N2019'!A:N,14,0)</f>
        <v>8716</v>
      </c>
      <c r="I38" s="10">
        <f>VLOOKUP(A38,'N24'!A:N,14,0)</f>
        <v>10889</v>
      </c>
      <c r="J38" s="9">
        <f t="shared" si="10"/>
        <v>2173</v>
      </c>
      <c r="K38" s="75">
        <f t="shared" si="11"/>
        <v>0.24931161083065634</v>
      </c>
      <c r="L38" s="93">
        <f t="shared" si="12"/>
        <v>2.6387804450504855E-3</v>
      </c>
      <c r="M38" s="93">
        <f t="shared" si="13"/>
        <v>4.454801297206718E-3</v>
      </c>
      <c r="N38" s="247">
        <f t="shared" si="14"/>
        <v>2.0369245150736153</v>
      </c>
      <c r="O38" s="250">
        <f t="shared" si="15"/>
        <v>2.4240872662511133</v>
      </c>
      <c r="P38" s="84">
        <f t="shared" si="16"/>
        <v>0.19007221343374425</v>
      </c>
    </row>
    <row r="39" spans="1:21">
      <c r="A39" s="32" t="s">
        <v>53</v>
      </c>
      <c r="B39" s="10">
        <f>VLOOKUP(A39,'T2019'!A:N,14,0)</f>
        <v>22163</v>
      </c>
      <c r="C39" s="10">
        <f>VLOOKUP(A39,'T24'!A:N,14,FALSE)</f>
        <v>4220</v>
      </c>
      <c r="D39" s="9">
        <f t="shared" si="6"/>
        <v>-17943</v>
      </c>
      <c r="E39" s="75">
        <f t="shared" si="7"/>
        <v>-0.80959256418354919</v>
      </c>
      <c r="F39" s="93">
        <f t="shared" si="8"/>
        <v>1.4390913653868756E-2</v>
      </c>
      <c r="G39" s="93">
        <f t="shared" si="9"/>
        <v>3.6847592420223216E-3</v>
      </c>
      <c r="H39" s="10">
        <f>VLOOKUP(A39,'N2019'!A:N,14,0)</f>
        <v>36663</v>
      </c>
      <c r="I39" s="10">
        <f>VLOOKUP(A39,'N24'!A:N,14,0)</f>
        <v>7591</v>
      </c>
      <c r="J39" s="9">
        <f t="shared" si="10"/>
        <v>-29072</v>
      </c>
      <c r="K39" s="75">
        <f t="shared" si="11"/>
        <v>-0.79295202247497476</v>
      </c>
      <c r="L39" s="93">
        <f t="shared" si="12"/>
        <v>1.1099771392483472E-2</v>
      </c>
      <c r="M39" s="93">
        <f t="shared" si="13"/>
        <v>3.1055557578378362E-3</v>
      </c>
      <c r="N39" s="247">
        <f t="shared" si="14"/>
        <v>1.6542435590849613</v>
      </c>
      <c r="O39" s="250">
        <f t="shared" si="15"/>
        <v>1.7988151658767773</v>
      </c>
      <c r="P39" s="84">
        <f t="shared" si="16"/>
        <v>8.7394390020647972E-2</v>
      </c>
    </row>
    <row r="40" spans="1:21">
      <c r="A40" s="32" t="s">
        <v>43</v>
      </c>
      <c r="B40" s="10">
        <f>VLOOKUP(A40,'T2019'!A:N,14,0)</f>
        <v>5792</v>
      </c>
      <c r="C40" s="10">
        <f>VLOOKUP(A40,'T24'!A:N,14,FALSE)</f>
        <v>4090</v>
      </c>
      <c r="D40" s="9">
        <f t="shared" si="6"/>
        <v>-1702</v>
      </c>
      <c r="E40" s="75">
        <f t="shared" si="7"/>
        <v>-0.29385359116022103</v>
      </c>
      <c r="F40" s="93">
        <f t="shared" si="8"/>
        <v>3.7608704545056097E-3</v>
      </c>
      <c r="G40" s="93">
        <f t="shared" si="9"/>
        <v>3.5712477013913023E-3</v>
      </c>
      <c r="H40" s="10">
        <f>VLOOKUP(A40,'N2019'!A:N,14,0)</f>
        <v>22074</v>
      </c>
      <c r="I40" s="10">
        <f>VLOOKUP(A40,'N24'!A:N,14,0)</f>
        <v>7624</v>
      </c>
      <c r="J40" s="9">
        <f t="shared" si="10"/>
        <v>-14450</v>
      </c>
      <c r="K40" s="75">
        <f t="shared" si="11"/>
        <v>-0.65461629065869342</v>
      </c>
      <c r="L40" s="93">
        <f t="shared" si="12"/>
        <v>6.6829324855489231E-3</v>
      </c>
      <c r="M40" s="93">
        <f t="shared" si="13"/>
        <v>3.1190563954361298E-3</v>
      </c>
      <c r="N40" s="247">
        <f t="shared" si="14"/>
        <v>3.8111187845303869</v>
      </c>
      <c r="O40" s="250">
        <f t="shared" si="15"/>
        <v>1.8640586797066014</v>
      </c>
      <c r="P40" s="84">
        <f t="shared" si="16"/>
        <v>-0.51088937787167543</v>
      </c>
    </row>
    <row r="41" spans="1:21">
      <c r="A41" s="32" t="s">
        <v>45</v>
      </c>
      <c r="B41" s="10">
        <f>VLOOKUP(A41,'T2019'!A:N,14,0)</f>
        <v>5693</v>
      </c>
      <c r="C41" s="10">
        <f>VLOOKUP(A41,'T24'!A:N,14,FALSE)</f>
        <v>4088</v>
      </c>
      <c r="D41" s="9">
        <f t="shared" si="6"/>
        <v>-1605</v>
      </c>
      <c r="E41" s="75">
        <f t="shared" si="7"/>
        <v>-0.28192517126295447</v>
      </c>
      <c r="F41" s="93">
        <f t="shared" si="8"/>
        <v>3.6965876204247991E-3</v>
      </c>
      <c r="G41" s="93">
        <f t="shared" si="9"/>
        <v>3.5695013699969789E-3</v>
      </c>
      <c r="H41" s="10">
        <f>VLOOKUP(A41,'N2019'!A:N,14,0)</f>
        <v>11523</v>
      </c>
      <c r="I41" s="10">
        <f>VLOOKUP(A41,'N24'!A:N,14,0)</f>
        <v>9024</v>
      </c>
      <c r="J41" s="9">
        <f t="shared" si="10"/>
        <v>-2499</v>
      </c>
      <c r="K41" s="75">
        <f t="shared" si="11"/>
        <v>-0.21687060661286128</v>
      </c>
      <c r="L41" s="93">
        <f t="shared" si="12"/>
        <v>3.4886033809450141E-3</v>
      </c>
      <c r="M41" s="93">
        <f t="shared" si="13"/>
        <v>3.6918107177879899E-3</v>
      </c>
      <c r="N41" s="247">
        <f t="shared" si="14"/>
        <v>2.0240646407869312</v>
      </c>
      <c r="O41" s="250">
        <f t="shared" si="15"/>
        <v>2.207436399217221</v>
      </c>
      <c r="P41" s="84">
        <f t="shared" si="16"/>
        <v>9.0595801505132467E-2</v>
      </c>
    </row>
    <row r="42" spans="1:21" ht="15" customHeight="1">
      <c r="A42" s="32" t="s">
        <v>56</v>
      </c>
      <c r="B42" s="10">
        <f>VLOOKUP(A42,'T2019'!A:N,14,0)</f>
        <v>10119</v>
      </c>
      <c r="C42" s="10">
        <f>VLOOKUP(A42,'T24'!A:N,14,FALSE)</f>
        <v>4022</v>
      </c>
      <c r="D42" s="9">
        <f t="shared" si="6"/>
        <v>-6097</v>
      </c>
      <c r="E42" s="75">
        <f t="shared" si="7"/>
        <v>-0.60252989425832593</v>
      </c>
      <c r="F42" s="93">
        <f t="shared" si="8"/>
        <v>6.5704848289264957E-3</v>
      </c>
      <c r="G42" s="93">
        <f t="shared" si="9"/>
        <v>3.5118724339843073E-3</v>
      </c>
      <c r="H42" s="10">
        <f>VLOOKUP(A42,'N2019'!A:N,14,0)</f>
        <v>12639</v>
      </c>
      <c r="I42" s="10">
        <f>VLOOKUP(A42,'N24'!A:N,14,0)</f>
        <v>6700</v>
      </c>
      <c r="J42" s="9">
        <f t="shared" si="10"/>
        <v>-5939</v>
      </c>
      <c r="K42" s="75">
        <f t="shared" si="11"/>
        <v>-0.46989477015586678</v>
      </c>
      <c r="L42" s="93">
        <f t="shared" si="12"/>
        <v>3.8264738463736903E-3</v>
      </c>
      <c r="M42" s="93">
        <f t="shared" si="13"/>
        <v>2.7410385426839021E-3</v>
      </c>
      <c r="N42" s="247">
        <f t="shared" si="14"/>
        <v>1.2490364660539579</v>
      </c>
      <c r="O42" s="250">
        <f t="shared" si="15"/>
        <v>1.6658378915962209</v>
      </c>
      <c r="P42" s="84">
        <f t="shared" si="16"/>
        <v>0.333698364195123</v>
      </c>
      <c r="U42" s="5"/>
    </row>
    <row r="43" spans="1:21" ht="15" customHeight="1">
      <c r="A43" s="32" t="s">
        <v>51</v>
      </c>
      <c r="B43" s="10">
        <f>VLOOKUP(A43,'T2019'!A:N,14,0)</f>
        <v>5686</v>
      </c>
      <c r="C43" s="10">
        <f>VLOOKUP(A43,'T24'!A:N,14,FALSE)</f>
        <v>3711</v>
      </c>
      <c r="D43" s="9">
        <f t="shared" si="6"/>
        <v>-1975</v>
      </c>
      <c r="E43" s="75">
        <f t="shared" si="7"/>
        <v>-0.34734435455504753</v>
      </c>
      <c r="F43" s="93">
        <f t="shared" si="8"/>
        <v>3.6920423695301964E-3</v>
      </c>
      <c r="G43" s="93">
        <f t="shared" si="9"/>
        <v>3.2403179021670224E-3</v>
      </c>
      <c r="H43" s="10">
        <f>VLOOKUP(A43,'N2019'!A:N,14,0)</f>
        <v>11156</v>
      </c>
      <c r="I43" s="10">
        <f>VLOOKUP(A43,'N24'!A:N,14,0)</f>
        <v>7791</v>
      </c>
      <c r="J43" s="9">
        <f t="shared" si="10"/>
        <v>-3365</v>
      </c>
      <c r="K43" s="75">
        <f t="shared" si="11"/>
        <v>-0.30163140910720687</v>
      </c>
      <c r="L43" s="93">
        <f t="shared" si="12"/>
        <v>3.3774936490343294E-3</v>
      </c>
      <c r="M43" s="93">
        <f t="shared" si="13"/>
        <v>3.1873778038881018E-3</v>
      </c>
      <c r="N43" s="247">
        <f t="shared" si="14"/>
        <v>1.9620119591980303</v>
      </c>
      <c r="O43" s="250">
        <f t="shared" si="15"/>
        <v>2.0994341147938562</v>
      </c>
      <c r="P43" s="84">
        <f t="shared" si="16"/>
        <v>7.0041446460905821E-2</v>
      </c>
    </row>
    <row r="44" spans="1:21">
      <c r="A44" s="32" t="s">
        <v>44</v>
      </c>
      <c r="B44" s="10">
        <f>VLOOKUP(A44,'T2019'!A:N,14,0)</f>
        <v>2924</v>
      </c>
      <c r="C44" s="10">
        <f>VLOOKUP(A44,'T24'!A:N,14,FALSE)</f>
        <v>3660</v>
      </c>
      <c r="D44" s="9">
        <f t="shared" si="6"/>
        <v>736</v>
      </c>
      <c r="E44" s="75">
        <f t="shared" si="7"/>
        <v>0.25170998632010955</v>
      </c>
      <c r="F44" s="93">
        <f t="shared" si="8"/>
        <v>1.898616230831216E-3</v>
      </c>
      <c r="G44" s="93">
        <f t="shared" si="9"/>
        <v>3.1957864516117766E-3</v>
      </c>
      <c r="H44" s="10">
        <f>VLOOKUP(A44,'N2019'!A:N,14,0)</f>
        <v>4890</v>
      </c>
      <c r="I44" s="10">
        <f>VLOOKUP(A44,'N24'!A:N,14,0)</f>
        <v>6951</v>
      </c>
      <c r="J44" s="9">
        <f t="shared" si="10"/>
        <v>2061</v>
      </c>
      <c r="K44" s="75">
        <f t="shared" si="11"/>
        <v>0.42147239263803682</v>
      </c>
      <c r="L44" s="93">
        <f t="shared" si="12"/>
        <v>1.4804539210987694E-3</v>
      </c>
      <c r="M44" s="93">
        <f t="shared" si="13"/>
        <v>2.8437252104769857E-3</v>
      </c>
      <c r="N44" s="247">
        <f t="shared" si="14"/>
        <v>1.6723666210670314</v>
      </c>
      <c r="O44" s="250">
        <f t="shared" si="15"/>
        <v>1.8991803278688524</v>
      </c>
      <c r="P44" s="84">
        <f t="shared" si="16"/>
        <v>0.13562439236984147</v>
      </c>
    </row>
    <row r="45" spans="1:21">
      <c r="A45" s="32" t="s">
        <v>40</v>
      </c>
      <c r="B45" s="10">
        <f>VLOOKUP(A45,'T2019'!A:N,14,0)</f>
        <v>4296</v>
      </c>
      <c r="C45" s="10">
        <f>VLOOKUP(A45,'T24'!A:N,14,FALSE)</f>
        <v>2913</v>
      </c>
      <c r="D45" s="9">
        <f t="shared" si="6"/>
        <v>-1383</v>
      </c>
      <c r="E45" s="75">
        <f t="shared" si="7"/>
        <v>-0.32192737430167595</v>
      </c>
      <c r="F45" s="93">
        <f t="shared" si="8"/>
        <v>2.7894854061733597E-3</v>
      </c>
      <c r="G45" s="93">
        <f t="shared" si="9"/>
        <v>2.5435316758319958E-3</v>
      </c>
      <c r="H45" s="10">
        <f>VLOOKUP(A45,'N2019'!A:N,14,0)</f>
        <v>7265</v>
      </c>
      <c r="I45" s="10">
        <f>VLOOKUP(A45,'N24'!A:N,14,0)</f>
        <v>7417</v>
      </c>
      <c r="J45" s="9">
        <f t="shared" si="10"/>
        <v>152</v>
      </c>
      <c r="K45" s="75">
        <f t="shared" si="11"/>
        <v>2.0922229869235975E-2</v>
      </c>
      <c r="L45" s="93">
        <f t="shared" si="12"/>
        <v>2.1994882897305845E-3</v>
      </c>
      <c r="M45" s="93">
        <f t="shared" si="13"/>
        <v>3.0343705777741048E-3</v>
      </c>
      <c r="N45" s="247">
        <f t="shared" si="14"/>
        <v>1.6911080074487896</v>
      </c>
      <c r="O45" s="250">
        <f t="shared" si="15"/>
        <v>2.5461723309303124</v>
      </c>
      <c r="P45" s="84">
        <f t="shared" si="16"/>
        <v>0.50562372108418741</v>
      </c>
    </row>
    <row r="46" spans="1:21">
      <c r="A46" s="32" t="s">
        <v>47</v>
      </c>
      <c r="B46" s="10">
        <f>VLOOKUP(A46,'T2019'!A:N,14,0)</f>
        <v>1292</v>
      </c>
      <c r="C46" s="10">
        <f>VLOOKUP(A46,'T24'!A:N,14,FALSE)</f>
        <v>2198</v>
      </c>
      <c r="D46" s="9">
        <f t="shared" si="6"/>
        <v>906</v>
      </c>
      <c r="E46" s="75">
        <f t="shared" si="7"/>
        <v>0.70123839009287936</v>
      </c>
      <c r="F46" s="93">
        <f t="shared" si="8"/>
        <v>8.3892345083239777E-4</v>
      </c>
      <c r="G46" s="93">
        <f t="shared" si="9"/>
        <v>1.9192182023613892E-3</v>
      </c>
      <c r="H46" s="10">
        <f>VLOOKUP(A46,'N2019'!A:N,14,0)</f>
        <v>2847</v>
      </c>
      <c r="I46" s="10">
        <f>VLOOKUP(A46,'N24'!A:N,14,0)</f>
        <v>4863</v>
      </c>
      <c r="J46" s="9">
        <f t="shared" si="10"/>
        <v>2016</v>
      </c>
      <c r="K46" s="75">
        <f t="shared" si="11"/>
        <v>0.70811380400421498</v>
      </c>
      <c r="L46" s="93">
        <f t="shared" si="12"/>
        <v>8.6193298841885397E-4</v>
      </c>
      <c r="M46" s="93">
        <f t="shared" si="13"/>
        <v>1.9895030497122114E-3</v>
      </c>
      <c r="N46" s="247">
        <f t="shared" si="14"/>
        <v>2.2035603715170278</v>
      </c>
      <c r="O46" s="250">
        <f t="shared" si="15"/>
        <v>2.2124658780709736</v>
      </c>
      <c r="P46" s="84">
        <f t="shared" si="16"/>
        <v>4.0414170943794403E-3</v>
      </c>
    </row>
    <row r="47" spans="1:21">
      <c r="A47" s="32" t="s">
        <v>46</v>
      </c>
      <c r="B47" s="10">
        <f>VLOOKUP(A47,'T2019'!A:N,14,0)</f>
        <v>1820</v>
      </c>
      <c r="C47" s="10">
        <f>VLOOKUP(A47,'T24'!A:N,14,FALSE)</f>
        <v>2145</v>
      </c>
      <c r="D47" s="9">
        <f t="shared" si="6"/>
        <v>325</v>
      </c>
      <c r="E47" s="75">
        <f t="shared" si="7"/>
        <v>0.1785714285714286</v>
      </c>
      <c r="F47" s="93">
        <f t="shared" si="8"/>
        <v>1.1817652325967214E-3</v>
      </c>
      <c r="G47" s="93">
        <f t="shared" si="9"/>
        <v>1.87294042041182E-3</v>
      </c>
      <c r="H47" s="10">
        <f>VLOOKUP(A47,'N2019'!A:N,14,0)</f>
        <v>4129</v>
      </c>
      <c r="I47" s="10">
        <f>VLOOKUP(A47,'N24'!A:N,14,0)</f>
        <v>4165</v>
      </c>
      <c r="J47" s="9">
        <f t="shared" si="10"/>
        <v>36</v>
      </c>
      <c r="K47" s="75">
        <f t="shared" si="11"/>
        <v>8.718818115766469E-3</v>
      </c>
      <c r="L47" s="93">
        <f t="shared" si="12"/>
        <v>1.2500601718234802E-3</v>
      </c>
      <c r="M47" s="93">
        <f t="shared" si="13"/>
        <v>1.703944108996784E-3</v>
      </c>
      <c r="N47" s="247">
        <f t="shared" si="14"/>
        <v>2.2686813186813186</v>
      </c>
      <c r="O47" s="250">
        <f t="shared" si="15"/>
        <v>1.9417249417249418</v>
      </c>
      <c r="P47" s="84">
        <f t="shared" si="16"/>
        <v>-0.14411736644722839</v>
      </c>
    </row>
    <row r="48" spans="1:21">
      <c r="A48" s="32" t="s">
        <v>42</v>
      </c>
      <c r="B48" s="10">
        <f>VLOOKUP(A48,'T2019'!A:N,14,0)</f>
        <v>1978</v>
      </c>
      <c r="C48" s="10">
        <f>VLOOKUP(A48,'T24'!A:N,14,FALSE)</f>
        <v>2053</v>
      </c>
      <c r="D48" s="9">
        <f t="shared" si="6"/>
        <v>75</v>
      </c>
      <c r="E48" s="75">
        <f t="shared" si="7"/>
        <v>3.7917087967644036E-2</v>
      </c>
      <c r="F48" s="93">
        <f t="shared" si="8"/>
        <v>1.2843580385034697E-3</v>
      </c>
      <c r="G48" s="93">
        <f t="shared" si="9"/>
        <v>1.7926091762729445E-3</v>
      </c>
      <c r="H48" s="10">
        <f>VLOOKUP(A48,'N2019'!A:N,14,0)</f>
        <v>3207</v>
      </c>
      <c r="I48" s="10">
        <f>VLOOKUP(A48,'N24'!A:N,14,0)</f>
        <v>4102</v>
      </c>
      <c r="J48" s="9">
        <f t="shared" si="10"/>
        <v>895</v>
      </c>
      <c r="K48" s="75">
        <f t="shared" si="11"/>
        <v>0.27907701902089177</v>
      </c>
      <c r="L48" s="93">
        <f t="shared" si="12"/>
        <v>9.7092346113778177E-4</v>
      </c>
      <c r="M48" s="93">
        <f t="shared" si="13"/>
        <v>1.6781701644909503E-3</v>
      </c>
      <c r="N48" s="247">
        <f t="shared" si="14"/>
        <v>1.6213346814964611</v>
      </c>
      <c r="O48" s="250">
        <f t="shared" si="15"/>
        <v>1.9980516317584023</v>
      </c>
      <c r="P48" s="84">
        <f t="shared" si="16"/>
        <v>0.23234989947555951</v>
      </c>
    </row>
    <row r="49" spans="1:21">
      <c r="A49" s="32" t="s">
        <v>54</v>
      </c>
      <c r="B49" s="10">
        <f>VLOOKUP(A49,'T2019'!A:N,14,0)</f>
        <v>2257</v>
      </c>
      <c r="C49" s="10">
        <f>VLOOKUP(A49,'T24'!A:N,14,FALSE)</f>
        <v>1738</v>
      </c>
      <c r="D49" s="9">
        <f t="shared" si="6"/>
        <v>-519</v>
      </c>
      <c r="E49" s="75">
        <f t="shared" si="7"/>
        <v>-0.22995126273814803</v>
      </c>
      <c r="F49" s="93">
        <f t="shared" si="8"/>
        <v>1.4655187527312088E-3</v>
      </c>
      <c r="G49" s="93">
        <f t="shared" si="9"/>
        <v>1.517561981667013E-3</v>
      </c>
      <c r="H49" s="10">
        <f>VLOOKUP(A49,'N2019'!A:N,14,0)</f>
        <v>4564</v>
      </c>
      <c r="I49" s="10">
        <f>VLOOKUP(A49,'N24'!A:N,14,0)</f>
        <v>3618</v>
      </c>
      <c r="J49" s="9">
        <f t="shared" si="10"/>
        <v>-946</v>
      </c>
      <c r="K49" s="75">
        <f t="shared" si="11"/>
        <v>-0.2072743207712533</v>
      </c>
      <c r="L49" s="93">
        <f t="shared" si="12"/>
        <v>1.381756993025518E-3</v>
      </c>
      <c r="M49" s="93">
        <f t="shared" si="13"/>
        <v>1.4801608130493072E-3</v>
      </c>
      <c r="N49" s="247">
        <f t="shared" si="14"/>
        <v>2.0221533008418255</v>
      </c>
      <c r="O49" s="250">
        <f t="shared" si="15"/>
        <v>2.0817031070195626</v>
      </c>
      <c r="P49" s="84">
        <f t="shared" si="16"/>
        <v>2.9448710022601299E-2</v>
      </c>
    </row>
    <row r="50" spans="1:21">
      <c r="A50" s="32" t="s">
        <v>50</v>
      </c>
      <c r="B50" s="10">
        <f>VLOOKUP(A50,'T2019'!A:N,14,0)</f>
        <v>1345</v>
      </c>
      <c r="C50" s="10">
        <f>VLOOKUP(A50,'T24'!A:N,14,FALSE)</f>
        <v>1678</v>
      </c>
      <c r="D50" s="9">
        <f t="shared" si="6"/>
        <v>333</v>
      </c>
      <c r="E50" s="75">
        <f t="shared" si="7"/>
        <v>0.24758364312267656</v>
      </c>
      <c r="F50" s="93">
        <f t="shared" si="8"/>
        <v>8.7333749332010446E-4</v>
      </c>
      <c r="G50" s="93">
        <f t="shared" si="9"/>
        <v>1.4651720398373117E-3</v>
      </c>
      <c r="H50" s="10">
        <f>VLOOKUP(A50,'N2019'!A:N,14,0)</f>
        <v>2876</v>
      </c>
      <c r="I50" s="10">
        <f>VLOOKUP(A50,'N24'!A:N,14,0)</f>
        <v>3618</v>
      </c>
      <c r="J50" s="9">
        <f t="shared" si="10"/>
        <v>742</v>
      </c>
      <c r="K50" s="75">
        <f t="shared" si="11"/>
        <v>0.25799721835883171</v>
      </c>
      <c r="L50" s="93">
        <f t="shared" si="12"/>
        <v>8.7071277649898983E-4</v>
      </c>
      <c r="M50" s="93">
        <f t="shared" si="13"/>
        <v>1.4801608130493072E-3</v>
      </c>
      <c r="N50" s="247">
        <f t="shared" si="14"/>
        <v>2.1382899628252789</v>
      </c>
      <c r="O50" s="250">
        <f t="shared" si="15"/>
        <v>2.1561382598331349</v>
      </c>
      <c r="P50" s="84">
        <f t="shared" si="16"/>
        <v>8.3469956451900362E-3</v>
      </c>
    </row>
    <row r="51" spans="1:21">
      <c r="A51" s="32" t="s">
        <v>49</v>
      </c>
      <c r="B51" s="10">
        <f>VLOOKUP(A51,'T2019'!A:N,14,0)</f>
        <v>989</v>
      </c>
      <c r="C51" s="10">
        <f>VLOOKUP(A51,'T24'!A:N,14,FALSE)</f>
        <v>1365</v>
      </c>
      <c r="D51" s="9">
        <f t="shared" si="6"/>
        <v>376</v>
      </c>
      <c r="E51" s="75">
        <f t="shared" si="7"/>
        <v>0.38018200202224461</v>
      </c>
      <c r="F51" s="93">
        <f t="shared" si="8"/>
        <v>6.4217901925173486E-4</v>
      </c>
      <c r="G51" s="93">
        <f t="shared" si="9"/>
        <v>1.1918711766257036E-3</v>
      </c>
      <c r="H51" s="10">
        <f>VLOOKUP(A51,'N2019'!A:N,14,0)</f>
        <v>1831</v>
      </c>
      <c r="I51" s="10">
        <f>VLOOKUP(A51,'N24'!A:N,14,0)</f>
        <v>2576</v>
      </c>
      <c r="J51" s="9">
        <f t="shared" si="10"/>
        <v>745</v>
      </c>
      <c r="K51" s="75">
        <f t="shared" si="11"/>
        <v>0.4068814855270344</v>
      </c>
      <c r="L51" s="93">
        <f t="shared" si="12"/>
        <v>5.5433765430099112E-4</v>
      </c>
      <c r="M51" s="93">
        <f t="shared" si="13"/>
        <v>1.0538679531274227E-3</v>
      </c>
      <c r="N51" s="247">
        <f t="shared" si="14"/>
        <v>1.8513650151668353</v>
      </c>
      <c r="O51" s="250">
        <f t="shared" si="15"/>
        <v>1.8871794871794871</v>
      </c>
      <c r="P51" s="84">
        <f t="shared" si="16"/>
        <v>1.9344900502737739E-2</v>
      </c>
    </row>
    <row r="52" spans="1:21">
      <c r="A52" s="32" t="s">
        <v>52</v>
      </c>
      <c r="B52" s="10">
        <f>VLOOKUP(A52,'T2019'!A:N,14,0)</f>
        <v>785</v>
      </c>
      <c r="C52" s="10">
        <f>VLOOKUP(A52,'T24'!A:N,14,FALSE)</f>
        <v>1307</v>
      </c>
      <c r="D52" s="9">
        <f t="shared" si="6"/>
        <v>522</v>
      </c>
      <c r="E52" s="75">
        <f t="shared" si="7"/>
        <v>0.66496815286624211</v>
      </c>
      <c r="F52" s="93">
        <f t="shared" si="8"/>
        <v>5.0971742175188258E-4</v>
      </c>
      <c r="G52" s="93">
        <f t="shared" si="9"/>
        <v>1.1412275661903256E-3</v>
      </c>
      <c r="H52" s="10">
        <f>VLOOKUP(A52,'N2019'!A:N,14,0)</f>
        <v>1914</v>
      </c>
      <c r="I52" s="10">
        <f>VLOOKUP(A52,'N24'!A:N,14,0)</f>
        <v>2574</v>
      </c>
      <c r="J52" s="9">
        <f t="shared" si="10"/>
        <v>660</v>
      </c>
      <c r="K52" s="75">
        <f t="shared" si="11"/>
        <v>0.34482758620689657</v>
      </c>
      <c r="L52" s="93">
        <f t="shared" si="12"/>
        <v>5.7946601328896612E-4</v>
      </c>
      <c r="M52" s="93">
        <f t="shared" si="13"/>
        <v>1.0530497326669201E-3</v>
      </c>
      <c r="N52" s="247">
        <f t="shared" si="14"/>
        <v>2.438216560509554</v>
      </c>
      <c r="O52" s="250">
        <f t="shared" si="15"/>
        <v>1.9693955623565418</v>
      </c>
      <c r="P52" s="84">
        <f t="shared" si="16"/>
        <v>-0.19228029443579653</v>
      </c>
    </row>
    <row r="53" spans="1:21" ht="15" thickBot="1">
      <c r="A53" s="33" t="s">
        <v>55</v>
      </c>
      <c r="B53" s="13">
        <f>VLOOKUP(A53,'T2019'!A:N,14,0)</f>
        <v>240</v>
      </c>
      <c r="C53" s="10">
        <f>VLOOKUP(A53,'T24'!A:N,14,FALSE)</f>
        <v>313</v>
      </c>
      <c r="D53" s="14">
        <f t="shared" si="6"/>
        <v>73</v>
      </c>
      <c r="E53" s="81">
        <f t="shared" si="7"/>
        <v>0.3041666666666667</v>
      </c>
      <c r="F53" s="96">
        <f t="shared" si="8"/>
        <v>1.5583717352923797E-4</v>
      </c>
      <c r="G53" s="96">
        <f t="shared" si="9"/>
        <v>2.7330086321160823E-4</v>
      </c>
      <c r="H53" s="13">
        <f>VLOOKUP(A53,'N2019'!A:N,14,0)</f>
        <v>778</v>
      </c>
      <c r="I53" s="13">
        <f>VLOOKUP(A53,'N24'!A:N,14,0)</f>
        <v>697</v>
      </c>
      <c r="J53" s="14">
        <f t="shared" si="10"/>
        <v>-81</v>
      </c>
      <c r="K53" s="81">
        <f t="shared" si="11"/>
        <v>-0.10411311053984573</v>
      </c>
      <c r="L53" s="96">
        <f t="shared" si="12"/>
        <v>2.355405215981273E-4</v>
      </c>
      <c r="M53" s="96">
        <f t="shared" si="13"/>
        <v>2.8514983048517608E-4</v>
      </c>
      <c r="N53" s="254">
        <f t="shared" si="14"/>
        <v>3.2416666666666667</v>
      </c>
      <c r="O53" s="255">
        <f t="shared" si="15"/>
        <v>2.2268370607028753</v>
      </c>
      <c r="P53" s="85">
        <f t="shared" si="16"/>
        <v>-0.31305797613278907</v>
      </c>
    </row>
    <row r="54" spans="1:21" ht="15" thickBot="1">
      <c r="E54" s="4"/>
      <c r="F54" s="3"/>
      <c r="G54" s="3"/>
      <c r="H54" s="5"/>
      <c r="I54" s="5"/>
      <c r="J54" s="15"/>
      <c r="K54" s="2"/>
      <c r="L54" s="6"/>
      <c r="M54" s="6"/>
      <c r="N54" s="256"/>
      <c r="O54" s="257"/>
      <c r="P54" s="2"/>
      <c r="U54" s="5"/>
    </row>
    <row r="55" spans="1:21" ht="15">
      <c r="A55" s="21" t="s">
        <v>57</v>
      </c>
      <c r="B55" s="11">
        <f>'T2019'!N9</f>
        <v>1334775</v>
      </c>
      <c r="C55" s="11">
        <f>'T24'!N9</f>
        <v>938082</v>
      </c>
      <c r="D55" s="12">
        <f t="shared" ref="D55:D61" si="17">C55-B55</f>
        <v>-396693</v>
      </c>
      <c r="E55" s="80">
        <f t="shared" ref="E55:E61" si="18">C55/B55-1</f>
        <v>-0.2971984042254312</v>
      </c>
      <c r="F55" s="95">
        <f>B55/$B$7</f>
        <v>0.86669818040620261</v>
      </c>
      <c r="G55" s="95">
        <f>C55/$C$7</f>
        <v>0.81910102352483016</v>
      </c>
      <c r="H55" s="11">
        <f>'N2019'!N9</f>
        <v>2808180</v>
      </c>
      <c r="I55" s="11">
        <f>'N24'!N9</f>
        <v>1890849</v>
      </c>
      <c r="J55" s="12">
        <f t="shared" ref="J55:J61" si="19">I55-H55</f>
        <v>-917331</v>
      </c>
      <c r="K55" s="80">
        <f t="shared" ref="K55:K61" si="20">I55/H55-1</f>
        <v>-0.32666388906694011</v>
      </c>
      <c r="L55" s="95">
        <f>H55/$H$7</f>
        <v>0.85018018244399629</v>
      </c>
      <c r="M55" s="95">
        <f>I55/$I$7</f>
        <v>0.77356566976049457</v>
      </c>
      <c r="N55" s="252">
        <f>H55/B55</f>
        <v>2.1038602011574983</v>
      </c>
      <c r="O55" s="253">
        <f t="shared" ref="O55:O61" si="21">I55/C55</f>
        <v>2.015654281821845</v>
      </c>
      <c r="P55" s="83">
        <f t="shared" si="4"/>
        <v>-4.1925751191606908E-2</v>
      </c>
      <c r="U55" s="5"/>
    </row>
    <row r="56" spans="1:21" ht="15">
      <c r="A56" s="18" t="s">
        <v>58</v>
      </c>
      <c r="B56" s="10">
        <f>'T2019'!N58</f>
        <v>103329</v>
      </c>
      <c r="C56" s="10">
        <f>'T24'!N58</f>
        <v>73102</v>
      </c>
      <c r="D56" s="9">
        <f t="shared" si="17"/>
        <v>-30227</v>
      </c>
      <c r="E56" s="75">
        <f t="shared" si="18"/>
        <v>-0.29253162229383811</v>
      </c>
      <c r="F56" s="93">
        <f t="shared" ref="F56:F61" si="22">B56/$B$7</f>
        <v>6.70937470983443E-2</v>
      </c>
      <c r="G56" s="93">
        <f t="shared" ref="G56:G61" si="23">C56/$C$7</f>
        <v>6.3830158793913683E-2</v>
      </c>
      <c r="H56" s="10">
        <f>'N2019'!N58</f>
        <v>269672</v>
      </c>
      <c r="I56" s="10">
        <f>'N24'!N58</f>
        <v>269793</v>
      </c>
      <c r="J56" s="9">
        <f t="shared" si="19"/>
        <v>121</v>
      </c>
      <c r="K56" s="75">
        <f t="shared" si="20"/>
        <v>4.4869322732798977E-4</v>
      </c>
      <c r="L56" s="93">
        <f t="shared" ref="L56:L61" si="24">H56/$H$7</f>
        <v>8.1643552108496387E-2</v>
      </c>
      <c r="M56" s="93">
        <f t="shared" ref="M56:M61" si="25">I56/$I$7</f>
        <v>0.11037507635019672</v>
      </c>
      <c r="N56" s="247">
        <f t="shared" ref="N56:N61" si="26">H56/B56</f>
        <v>2.6098384770974268</v>
      </c>
      <c r="O56" s="250">
        <f t="shared" si="21"/>
        <v>3.6906377390495471</v>
      </c>
      <c r="P56" s="84">
        <f t="shared" si="4"/>
        <v>0.41412496268893562</v>
      </c>
      <c r="U56" s="5"/>
    </row>
    <row r="57" spans="1:21" ht="15">
      <c r="A57" s="18" t="s">
        <v>59</v>
      </c>
      <c r="B57" s="10">
        <f>'T2019'!N50</f>
        <v>57303</v>
      </c>
      <c r="C57" s="10">
        <f>'T24'!N59</f>
        <v>5356</v>
      </c>
      <c r="D57" s="9">
        <f t="shared" si="17"/>
        <v>-51947</v>
      </c>
      <c r="E57" s="75">
        <f t="shared" si="18"/>
        <v>-0.90653194422630579</v>
      </c>
      <c r="F57" s="93">
        <f t="shared" si="22"/>
        <v>3.720807314477468E-2</v>
      </c>
      <c r="G57" s="93">
        <f t="shared" si="23"/>
        <v>4.6766754739979988E-3</v>
      </c>
      <c r="H57" s="10">
        <f>'N2019'!N50</f>
        <v>118518</v>
      </c>
      <c r="I57" s="10">
        <f>'N24'!N59</f>
        <v>10104</v>
      </c>
      <c r="J57" s="9">
        <f t="shared" si="19"/>
        <v>-108414</v>
      </c>
      <c r="K57" s="75">
        <f t="shared" si="20"/>
        <v>-0.91474712701868066</v>
      </c>
      <c r="L57" s="93">
        <f t="shared" si="24"/>
        <v>3.588148012694968E-2</v>
      </c>
      <c r="M57" s="93">
        <f t="shared" si="25"/>
        <v>4.1336497664594251E-3</v>
      </c>
      <c r="N57" s="247">
        <f t="shared" si="26"/>
        <v>2.068268677032616</v>
      </c>
      <c r="O57" s="250">
        <f t="shared" si="21"/>
        <v>1.8864824495892456</v>
      </c>
      <c r="P57" s="84">
        <f t="shared" si="4"/>
        <v>-8.789294614478349E-2</v>
      </c>
      <c r="U57" s="5"/>
    </row>
    <row r="58" spans="1:21">
      <c r="A58" s="22" t="s">
        <v>60</v>
      </c>
      <c r="B58" s="10">
        <f>'T2019'!N51</f>
        <v>47741</v>
      </c>
      <c r="C58" s="10">
        <f>'T24'!N60</f>
        <v>4220</v>
      </c>
      <c r="D58" s="9">
        <f t="shared" si="17"/>
        <v>-43521</v>
      </c>
      <c r="E58" s="75">
        <f t="shared" si="18"/>
        <v>-0.91160637607088246</v>
      </c>
      <c r="F58" s="93">
        <f t="shared" si="22"/>
        <v>3.0999260422747293E-2</v>
      </c>
      <c r="G58" s="93">
        <f t="shared" si="23"/>
        <v>3.6847592420223216E-3</v>
      </c>
      <c r="H58" s="10">
        <f>'N2019'!N51</f>
        <v>99911</v>
      </c>
      <c r="I58" s="10">
        <f>'N24'!N60</f>
        <v>7591</v>
      </c>
      <c r="J58" s="9">
        <f t="shared" si="19"/>
        <v>-92320</v>
      </c>
      <c r="K58" s="75">
        <f t="shared" si="20"/>
        <v>-0.92402237991812708</v>
      </c>
      <c r="L58" s="93">
        <f t="shared" si="24"/>
        <v>3.0248186443946654E-2</v>
      </c>
      <c r="M58" s="93">
        <f t="shared" si="25"/>
        <v>3.1055557578378362E-3</v>
      </c>
      <c r="N58" s="247">
        <f t="shared" si="26"/>
        <v>2.0927714124128109</v>
      </c>
      <c r="O58" s="250">
        <f t="shared" si="21"/>
        <v>1.7988151658767773</v>
      </c>
      <c r="P58" s="84">
        <f t="shared" si="4"/>
        <v>-0.14046266342921987</v>
      </c>
      <c r="U58" s="5"/>
    </row>
    <row r="59" spans="1:21">
      <c r="A59" s="22" t="s">
        <v>61</v>
      </c>
      <c r="B59" s="10">
        <f>'T2019'!N55</f>
        <v>9562</v>
      </c>
      <c r="C59" s="10">
        <f>'T24'!N61</f>
        <v>4022</v>
      </c>
      <c r="D59" s="9">
        <f t="shared" si="17"/>
        <v>-5540</v>
      </c>
      <c r="E59" s="75">
        <f t="shared" si="18"/>
        <v>-0.5793766994352646</v>
      </c>
      <c r="F59" s="93">
        <f t="shared" si="22"/>
        <v>6.2088127220273895E-3</v>
      </c>
      <c r="G59" s="93">
        <f t="shared" si="23"/>
        <v>3.5118724339843073E-3</v>
      </c>
      <c r="H59" s="10">
        <f>'N2019'!N55</f>
        <v>18607</v>
      </c>
      <c r="I59" s="10">
        <f>'N24'!N61</f>
        <v>6700</v>
      </c>
      <c r="J59" s="9">
        <f t="shared" si="19"/>
        <v>-11907</v>
      </c>
      <c r="K59" s="75">
        <f t="shared" si="20"/>
        <v>-0.63992046004191971</v>
      </c>
      <c r="L59" s="93">
        <f t="shared" si="24"/>
        <v>5.6332936830030267E-3</v>
      </c>
      <c r="M59" s="93">
        <f t="shared" si="25"/>
        <v>2.7410385426839021E-3</v>
      </c>
      <c r="N59" s="247">
        <f t="shared" si="26"/>
        <v>1.9459318134281531</v>
      </c>
      <c r="O59" s="250">
        <f t="shared" si="21"/>
        <v>1.6658378915962209</v>
      </c>
      <c r="P59" s="84">
        <f t="shared" si="4"/>
        <v>-0.14393819963223176</v>
      </c>
      <c r="U59" s="5"/>
    </row>
    <row r="60" spans="1:21" ht="15">
      <c r="A60" s="18" t="s">
        <v>62</v>
      </c>
      <c r="B60" s="10">
        <f>'T2019'!N64</f>
        <v>8141</v>
      </c>
      <c r="C60" s="10">
        <f>'T24'!N62</f>
        <v>18322</v>
      </c>
      <c r="D60" s="9">
        <f t="shared" si="17"/>
        <v>10181</v>
      </c>
      <c r="E60" s="75">
        <f t="shared" si="18"/>
        <v>1.2505834664046187</v>
      </c>
      <c r="F60" s="93">
        <f t="shared" si="22"/>
        <v>5.2861267904230269E-3</v>
      </c>
      <c r="G60" s="93">
        <f t="shared" si="23"/>
        <v>1.5998141903396441E-2</v>
      </c>
      <c r="H60" s="10">
        <f>'N2019'!N64</f>
        <v>16529</v>
      </c>
      <c r="I60" s="10">
        <f>'N24'!N62</f>
        <v>93786</v>
      </c>
      <c r="J60" s="9">
        <f t="shared" si="19"/>
        <v>77257</v>
      </c>
      <c r="K60" s="75">
        <f t="shared" si="20"/>
        <v>4.6740274668763995</v>
      </c>
      <c r="L60" s="93">
        <f t="shared" si="24"/>
        <v>5.0041764543643265E-3</v>
      </c>
      <c r="M60" s="93">
        <f t="shared" si="25"/>
        <v>3.8368812054351109E-2</v>
      </c>
      <c r="N60" s="247">
        <f t="shared" si="26"/>
        <v>2.0303402530401669</v>
      </c>
      <c r="O60" s="250">
        <f t="shared" si="21"/>
        <v>5.1187643270385328</v>
      </c>
      <c r="P60" s="84">
        <f t="shared" si="4"/>
        <v>1.5211362082655153</v>
      </c>
      <c r="U60" s="5"/>
    </row>
    <row r="61" spans="1:21" ht="15.75" thickBot="1">
      <c r="A61" s="23" t="s">
        <v>63</v>
      </c>
      <c r="B61" s="13">
        <f>'T2019'!N47</f>
        <v>4764</v>
      </c>
      <c r="C61" s="13">
        <f>'T24'!N47</f>
        <v>4403</v>
      </c>
      <c r="D61" s="14">
        <f t="shared" si="17"/>
        <v>-361</v>
      </c>
      <c r="E61" s="81">
        <f t="shared" si="18"/>
        <v>-7.5776658270361064E-2</v>
      </c>
      <c r="F61" s="96">
        <f t="shared" si="22"/>
        <v>3.0933678945553739E-3</v>
      </c>
      <c r="G61" s="96">
        <f t="shared" si="23"/>
        <v>3.8445485646029106E-3</v>
      </c>
      <c r="H61" s="13">
        <f>'N2019'!N47</f>
        <v>9677</v>
      </c>
      <c r="I61" s="13">
        <f>'N24'!N47</f>
        <v>9083</v>
      </c>
      <c r="J61" s="14">
        <f t="shared" si="19"/>
        <v>-594</v>
      </c>
      <c r="K61" s="81">
        <f t="shared" si="20"/>
        <v>-6.1382659915263038E-2</v>
      </c>
      <c r="L61" s="96">
        <f t="shared" si="24"/>
        <v>2.9297244569474008E-3</v>
      </c>
      <c r="M61" s="96">
        <f t="shared" si="25"/>
        <v>3.7159482213728187E-3</v>
      </c>
      <c r="N61" s="254">
        <f t="shared" si="26"/>
        <v>2.0312762384550798</v>
      </c>
      <c r="O61" s="255">
        <f t="shared" si="21"/>
        <v>2.0629116511469454</v>
      </c>
      <c r="P61" s="85">
        <f t="shared" si="4"/>
        <v>1.5574155840037962E-2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 customHeight="1">
      <c r="A65" s="100" t="s">
        <v>65</v>
      </c>
    </row>
    <row r="66" spans="1:3">
      <c r="A66" s="206" t="s">
        <v>66</v>
      </c>
    </row>
    <row r="67" spans="1:3" ht="15" thickBot="1">
      <c r="A67" s="207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B11:B53">
    <cfRule type="cellIs" dxfId="47" priority="10" operator="lessThan">
      <formula>#REF!</formula>
    </cfRule>
  </conditionalFormatting>
  <conditionalFormatting sqref="B55:B61">
    <cfRule type="cellIs" dxfId="46" priority="9" operator="lessThan">
      <formula>#REF!</formula>
    </cfRule>
  </conditionalFormatting>
  <conditionalFormatting sqref="D1:D2 J1:J2 D4:D1048576 J4:J1048576">
    <cfRule type="cellIs" dxfId="45" priority="2" operator="lessThan">
      <formula>0</formula>
    </cfRule>
  </conditionalFormatting>
  <conditionalFormatting sqref="E5:E61">
    <cfRule type="cellIs" dxfId="44" priority="5" operator="lessThan">
      <formula>0</formula>
    </cfRule>
    <cfRule type="cellIs" dxfId="43" priority="6" operator="greaterThan">
      <formula>0</formula>
    </cfRule>
  </conditionalFormatting>
  <conditionalFormatting sqref="H5:H9">
    <cfRule type="cellIs" dxfId="42" priority="7" operator="lessThan">
      <formula>G5</formula>
    </cfRule>
  </conditionalFormatting>
  <conditionalFormatting sqref="H11:H53">
    <cfRule type="cellIs" dxfId="41" priority="11" operator="lessThan">
      <formula>#REF!</formula>
    </cfRule>
  </conditionalFormatting>
  <conditionalFormatting sqref="H55:H61">
    <cfRule type="cellIs" dxfId="40" priority="8" operator="lessThan">
      <formula>#REF!</formula>
    </cfRule>
  </conditionalFormatting>
  <conditionalFormatting sqref="I53">
    <cfRule type="cellIs" dxfId="39" priority="1" operator="lessThan">
      <formula>#REF!</formula>
    </cfRule>
  </conditionalFormatting>
  <conditionalFormatting sqref="K1:K2 P1:P2 K5:K1048576 P5:P1048576">
    <cfRule type="cellIs" dxfId="38" priority="3" operator="lessThan">
      <formula>0</formula>
    </cfRule>
    <cfRule type="cellIs" dxfId="37" priority="4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3875-138D-451F-BB3E-A01E412F2693}">
  <sheetPr>
    <tabColor theme="5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J7" sqref="J7"/>
      <selection pane="topRight" activeCell="J7" sqref="J7"/>
      <selection pane="bottomLeft" activeCell="J7" sqref="J7"/>
      <selection pane="bottomRight" activeCell="B4" sqref="B4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5" t="s">
        <v>106</v>
      </c>
      <c r="B3" s="262" t="s">
        <v>1</v>
      </c>
      <c r="C3" s="262"/>
      <c r="D3" s="262"/>
      <c r="E3" s="262"/>
      <c r="F3" s="262"/>
      <c r="G3" s="262"/>
      <c r="H3" s="262" t="s">
        <v>2</v>
      </c>
      <c r="I3" s="262"/>
      <c r="J3" s="262"/>
      <c r="K3" s="262"/>
      <c r="L3" s="262"/>
      <c r="M3" s="262"/>
      <c r="N3" s="263" t="s">
        <v>3</v>
      </c>
      <c r="O3" s="263"/>
      <c r="P3" s="264"/>
    </row>
    <row r="4" spans="1:29" s="139" customFormat="1" ht="74.25" customHeight="1">
      <c r="A4" s="154" t="s">
        <v>107</v>
      </c>
      <c r="B4" s="214">
        <v>2023</v>
      </c>
      <c r="C4" s="215">
        <v>2022</v>
      </c>
      <c r="D4" s="52" t="s">
        <v>4</v>
      </c>
      <c r="E4" s="77" t="s">
        <v>100</v>
      </c>
      <c r="F4" s="52" t="s">
        <v>101</v>
      </c>
      <c r="G4" s="52" t="s">
        <v>97</v>
      </c>
      <c r="H4" s="214">
        <v>2023</v>
      </c>
      <c r="I4" s="215">
        <v>2022</v>
      </c>
      <c r="J4" s="52" t="s">
        <v>8</v>
      </c>
      <c r="K4" s="77" t="s">
        <v>100</v>
      </c>
      <c r="L4" s="52" t="s">
        <v>101</v>
      </c>
      <c r="M4" s="52" t="s">
        <v>97</v>
      </c>
      <c r="N4" s="214">
        <v>2023</v>
      </c>
      <c r="O4" s="215">
        <v>2022</v>
      </c>
      <c r="P4" s="77" t="s">
        <v>100</v>
      </c>
    </row>
    <row r="5" spans="1:29" ht="15.75" customHeight="1">
      <c r="A5" s="18" t="s">
        <v>9</v>
      </c>
      <c r="B5" s="10">
        <f>'T23'!N6</f>
        <v>3168205</v>
      </c>
      <c r="C5" s="10">
        <f>'T22'!N6</f>
        <v>3002251</v>
      </c>
      <c r="D5" s="9">
        <f>B5-C5</f>
        <v>165954</v>
      </c>
      <c r="E5" s="75">
        <f>B5/C5-1</f>
        <v>5.5276524181355979E-2</v>
      </c>
      <c r="F5" s="93">
        <f t="array" ref="F5:F7">B5:B7/B5</f>
        <v>1</v>
      </c>
      <c r="G5" s="93">
        <f t="array" ref="G5:G7">C5:C7/C5</f>
        <v>1</v>
      </c>
      <c r="H5" s="10">
        <f>'N23'!N6</f>
        <v>6795373</v>
      </c>
      <c r="I5" s="10">
        <f>'N22'!N6</f>
        <v>6374660</v>
      </c>
      <c r="J5" s="9">
        <f>H5-I5</f>
        <v>420713</v>
      </c>
      <c r="K5" s="75">
        <f>H5/I5-1</f>
        <v>6.5997715956615632E-2</v>
      </c>
      <c r="L5" s="93">
        <f t="array" ref="L5:L7">H5:H7/H5</f>
        <v>1</v>
      </c>
      <c r="M5" s="93">
        <f t="array" ref="M5:M7">I5:I7/I5</f>
        <v>1</v>
      </c>
      <c r="N5" s="235">
        <f>H5/B5</f>
        <v>2.1448653101677446</v>
      </c>
      <c r="O5" s="236">
        <f>I5/C5</f>
        <v>2.1232934887855812</v>
      </c>
      <c r="P5" s="75">
        <f>N5/O5-1</f>
        <v>1.0159604169700298E-2</v>
      </c>
    </row>
    <row r="6" spans="1:29" ht="15">
      <c r="A6" s="18" t="s">
        <v>10</v>
      </c>
      <c r="B6" s="10">
        <f>'T23'!N7</f>
        <v>2089117</v>
      </c>
      <c r="C6" s="10">
        <f>'T22'!N7</f>
        <v>2131542</v>
      </c>
      <c r="D6" s="9">
        <f t="shared" ref="D6:D9" si="0">B6-C6</f>
        <v>-42425</v>
      </c>
      <c r="E6" s="75">
        <f t="shared" ref="E6:E9" si="1">B6/C6-1</f>
        <v>-1.9903431412564232E-2</v>
      </c>
      <c r="F6" s="93">
        <v>0.65940082791359778</v>
      </c>
      <c r="G6" s="93">
        <v>0.70998127738153805</v>
      </c>
      <c r="H6" s="10">
        <f>'N23'!N7</f>
        <v>4432932</v>
      </c>
      <c r="I6" s="10">
        <f>'N22'!N7</f>
        <v>4370790</v>
      </c>
      <c r="J6" s="9">
        <f t="shared" ref="J6:J9" si="2">H6-I6</f>
        <v>62142</v>
      </c>
      <c r="K6" s="75">
        <f t="shared" ref="K6:K9" si="3">H6/I6-1</f>
        <v>1.4217567075974769E-2</v>
      </c>
      <c r="L6" s="93">
        <v>0.65234564754576385</v>
      </c>
      <c r="M6" s="93">
        <v>0.68565068568362864</v>
      </c>
      <c r="N6" s="235">
        <f>H6/B6</f>
        <v>2.1219165800670812</v>
      </c>
      <c r="O6" s="236">
        <f>I6/C6</f>
        <v>2.0505296165874283</v>
      </c>
      <c r="P6" s="75">
        <f t="shared" ref="P6:P9" si="4">N6/O6-1</f>
        <v>3.4813914855059691E-2</v>
      </c>
    </row>
    <row r="7" spans="1:29" ht="15">
      <c r="A7" s="18" t="s">
        <v>11</v>
      </c>
      <c r="B7" s="10">
        <f>'T23'!N8</f>
        <v>1079088</v>
      </c>
      <c r="C7" s="10">
        <f>'T22'!N8</f>
        <v>870709</v>
      </c>
      <c r="D7" s="9">
        <f t="shared" si="0"/>
        <v>208379</v>
      </c>
      <c r="E7" s="75">
        <f>B7/C7-1</f>
        <v>0.23932105904498524</v>
      </c>
      <c r="F7" s="93">
        <v>0.34059917208640222</v>
      </c>
      <c r="G7" s="93">
        <v>0.29001872261846195</v>
      </c>
      <c r="H7" s="10">
        <f>'N23'!N8</f>
        <v>2362441</v>
      </c>
      <c r="I7" s="10">
        <f>'N22'!N8</f>
        <v>2003870</v>
      </c>
      <c r="J7" s="9">
        <f t="shared" si="2"/>
        <v>358571</v>
      </c>
      <c r="K7" s="75">
        <f t="shared" si="3"/>
        <v>0.17893925254632292</v>
      </c>
      <c r="L7" s="93">
        <v>0.34765435245423615</v>
      </c>
      <c r="M7" s="93">
        <v>0.31434931431637136</v>
      </c>
      <c r="N7" s="235">
        <f t="shared" ref="N7:O7" si="5">H7/B7</f>
        <v>2.1892941076168024</v>
      </c>
      <c r="O7" s="236">
        <f t="shared" si="5"/>
        <v>2.3014233228323127</v>
      </c>
      <c r="P7" s="75">
        <f t="shared" si="4"/>
        <v>-4.8721681970927078E-2</v>
      </c>
      <c r="U7" s="5"/>
    </row>
    <row r="8" spans="1:29" ht="15">
      <c r="A8" s="19" t="s">
        <v>12</v>
      </c>
      <c r="B8" s="10">
        <f>'T23'!N10</f>
        <v>643416</v>
      </c>
      <c r="C8" s="10">
        <f>'T22'!N10</f>
        <v>490481</v>
      </c>
      <c r="D8" s="9">
        <f t="shared" si="0"/>
        <v>152935</v>
      </c>
      <c r="E8" s="75">
        <f t="shared" si="1"/>
        <v>0.31180616578419951</v>
      </c>
      <c r="F8" s="93">
        <f t="array" ref="F8:F9">B8:B9/B7</f>
        <v>0.59625906320893196</v>
      </c>
      <c r="G8" s="93">
        <f t="array" ref="G8:G9">C8:C9/C7</f>
        <v>0.56331219730127979</v>
      </c>
      <c r="H8" s="10">
        <f>'N23'!N10</f>
        <v>1302662</v>
      </c>
      <c r="I8" s="10">
        <f>'N22'!N10</f>
        <v>1041887</v>
      </c>
      <c r="J8" s="9">
        <f>H8-I8</f>
        <v>260775</v>
      </c>
      <c r="K8" s="75">
        <f t="shared" si="3"/>
        <v>0.25029105843531974</v>
      </c>
      <c r="L8" s="93">
        <f t="array" ref="L8:L9">H8:H9/H7</f>
        <v>0.55140509329121867</v>
      </c>
      <c r="M8" s="93">
        <f t="array" ref="M8:M9">I8:I9/I7</f>
        <v>0.51993742109019048</v>
      </c>
      <c r="N8" s="235">
        <f>H8/B8</f>
        <v>2.0246030561875985</v>
      </c>
      <c r="O8" s="236">
        <f>I8/C8</f>
        <v>2.1242148013888409</v>
      </c>
      <c r="P8" s="75">
        <f t="shared" si="4"/>
        <v>-4.6893442761115733E-2</v>
      </c>
      <c r="U8" s="5"/>
    </row>
    <row r="9" spans="1:29" ht="15.75" thickBot="1">
      <c r="A9" s="20" t="s">
        <v>13</v>
      </c>
      <c r="B9" s="16">
        <f>B7-B8</f>
        <v>435672</v>
      </c>
      <c r="C9" s="16">
        <f>C7-C8</f>
        <v>380228</v>
      </c>
      <c r="D9" s="9">
        <f t="shared" si="0"/>
        <v>55444</v>
      </c>
      <c r="E9" s="75">
        <f t="shared" si="1"/>
        <v>0.14581777249439809</v>
      </c>
      <c r="F9" s="93">
        <v>0.40374093679106804</v>
      </c>
      <c r="G9" s="93">
        <v>0.43668780269872026</v>
      </c>
      <c r="H9" s="17">
        <f>H7-H8</f>
        <v>1059779</v>
      </c>
      <c r="I9" s="17">
        <f>I7-I8</f>
        <v>961983</v>
      </c>
      <c r="J9" s="9">
        <f t="shared" si="2"/>
        <v>97796</v>
      </c>
      <c r="K9" s="75">
        <f t="shared" si="3"/>
        <v>0.10166084016037713</v>
      </c>
      <c r="L9" s="93">
        <v>0.44859490670878127</v>
      </c>
      <c r="M9" s="93">
        <v>0.48006257890980952</v>
      </c>
      <c r="N9" s="237">
        <f>H9/B9</f>
        <v>2.4325157457904112</v>
      </c>
      <c r="O9" s="238">
        <f>I9/C9</f>
        <v>2.5300162008058322</v>
      </c>
      <c r="P9" s="75">
        <f t="shared" si="4"/>
        <v>-3.8537482481087015E-2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258"/>
      <c r="O10" s="238"/>
      <c r="P10" s="82"/>
      <c r="U10" s="5"/>
    </row>
    <row r="11" spans="1:29">
      <c r="A11" s="31" t="s">
        <v>14</v>
      </c>
      <c r="B11" s="10">
        <f>VLOOKUP(A11,'T23'!A:N,14,0)</f>
        <v>142334</v>
      </c>
      <c r="C11" s="11">
        <f>VLOOKUP(A11,'T22'!A:N,14,FALSE)</f>
        <v>88116</v>
      </c>
      <c r="D11" s="12">
        <f t="shared" ref="D11:D53" si="6">B11-C11</f>
        <v>54218</v>
      </c>
      <c r="E11" s="80">
        <f t="shared" ref="E11:E53" si="7">B11/C11-1</f>
        <v>0.61530255572200288</v>
      </c>
      <c r="F11" s="93">
        <f t="shared" ref="F11:F53" si="8">B11/$B$7</f>
        <v>0.13190212475720237</v>
      </c>
      <c r="G11" s="93">
        <f t="shared" ref="G11:G53" si="9">C11/$C$7</f>
        <v>0.10120028620354217</v>
      </c>
      <c r="H11" s="11">
        <f>VLOOKUP(A11,'N23'!A:N,14,0)</f>
        <v>291449</v>
      </c>
      <c r="I11" s="11">
        <f>VLOOKUP(A11,'N22'!A:N,14,0)</f>
        <v>197547</v>
      </c>
      <c r="J11" s="12">
        <f t="shared" ref="J11:J53" si="10">H11-I11</f>
        <v>93902</v>
      </c>
      <c r="K11" s="80">
        <f t="shared" ref="K11:K53" si="11">H11/I11-1</f>
        <v>0.47534004566002008</v>
      </c>
      <c r="L11" s="93">
        <f t="shared" ref="L11:L53" si="12">H11/$H$7</f>
        <v>0.12336773701438469</v>
      </c>
      <c r="M11" s="93">
        <f t="shared" ref="M11:M53" si="13">I11/$I$7</f>
        <v>9.8582742393468634E-2</v>
      </c>
      <c r="N11" s="259">
        <f t="shared" ref="N11:N53" si="14">H11/B11</f>
        <v>2.0476414630376438</v>
      </c>
      <c r="O11" s="260">
        <f t="shared" ref="O11:O53" si="15">I11/C11</f>
        <v>2.2418970448045759</v>
      </c>
      <c r="P11" s="83">
        <f>N11/O11-1</f>
        <v>-8.66478602204791E-2</v>
      </c>
      <c r="U11" s="5"/>
    </row>
    <row r="12" spans="1:29">
      <c r="A12" s="32" t="s">
        <v>18</v>
      </c>
      <c r="B12" s="10">
        <f>VLOOKUP(A12,'T23'!A:N,14,0)</f>
        <v>109880</v>
      </c>
      <c r="C12" s="10">
        <f>VLOOKUP(A12,'T22'!A:N,14,FALSE)</f>
        <v>65188</v>
      </c>
      <c r="D12" s="9">
        <f t="shared" si="6"/>
        <v>44692</v>
      </c>
      <c r="E12" s="75">
        <f t="shared" si="7"/>
        <v>0.68558630422777189</v>
      </c>
      <c r="F12" s="93">
        <f t="shared" si="8"/>
        <v>0.10182672775528966</v>
      </c>
      <c r="G12" s="93">
        <f t="shared" si="9"/>
        <v>7.4867722740892761E-2</v>
      </c>
      <c r="H12" s="10">
        <f>VLOOKUP(A12,'N23'!A:N,14,0)</f>
        <v>184357</v>
      </c>
      <c r="I12" s="10">
        <f>VLOOKUP(A12,'N22'!A:N,14,0)</f>
        <v>148511</v>
      </c>
      <c r="J12" s="9">
        <f t="shared" si="10"/>
        <v>35846</v>
      </c>
      <c r="K12" s="75">
        <f t="shared" si="11"/>
        <v>0.24136932617785889</v>
      </c>
      <c r="L12" s="93">
        <f t="shared" si="12"/>
        <v>7.8036657846693308E-2</v>
      </c>
      <c r="M12" s="93">
        <f t="shared" si="13"/>
        <v>7.4112093099851784E-2</v>
      </c>
      <c r="N12" s="235">
        <f t="shared" si="14"/>
        <v>1.677803057881325</v>
      </c>
      <c r="O12" s="238">
        <f t="shared" si="15"/>
        <v>2.278195373381604</v>
      </c>
      <c r="P12" s="84">
        <f>N12/O12-1</f>
        <v>-0.26353855446958263</v>
      </c>
      <c r="U12" s="5"/>
    </row>
    <row r="13" spans="1:29">
      <c r="A13" s="32" t="s">
        <v>16</v>
      </c>
      <c r="B13" s="10">
        <f>VLOOKUP(A13,'T23'!A:N,14,0)</f>
        <v>107652</v>
      </c>
      <c r="C13" s="10">
        <f>VLOOKUP(A13,'T22'!A:N,14,FALSE)</f>
        <v>97723</v>
      </c>
      <c r="D13" s="9">
        <f t="shared" si="6"/>
        <v>9929</v>
      </c>
      <c r="E13" s="75">
        <f t="shared" si="7"/>
        <v>0.10160351196750006</v>
      </c>
      <c r="F13" s="93">
        <f t="shared" si="8"/>
        <v>9.9762021262399359E-2</v>
      </c>
      <c r="G13" s="93">
        <f t="shared" si="9"/>
        <v>0.11223382324060048</v>
      </c>
      <c r="H13" s="10">
        <f>VLOOKUP(A13,'N23'!A:N,14,0)</f>
        <v>183800</v>
      </c>
      <c r="I13" s="10">
        <f>VLOOKUP(A13,'N22'!A:N,14,0)</f>
        <v>164493</v>
      </c>
      <c r="J13" s="9">
        <f t="shared" si="10"/>
        <v>19307</v>
      </c>
      <c r="K13" s="75">
        <f t="shared" si="11"/>
        <v>0.11737277574121685</v>
      </c>
      <c r="L13" s="93">
        <f t="shared" si="12"/>
        <v>7.7800884762836406E-2</v>
      </c>
      <c r="M13" s="93">
        <f t="shared" si="13"/>
        <v>8.2087660377170177E-2</v>
      </c>
      <c r="N13" s="235">
        <f t="shared" si="14"/>
        <v>1.7073533236725746</v>
      </c>
      <c r="O13" s="238">
        <f t="shared" si="15"/>
        <v>1.6832577796424588</v>
      </c>
      <c r="P13" s="84">
        <f>O13/N13-1</f>
        <v>-1.4112804711262417E-2</v>
      </c>
      <c r="U13" s="5"/>
    </row>
    <row r="14" spans="1:29">
      <c r="A14" s="32" t="s">
        <v>15</v>
      </c>
      <c r="B14" s="10">
        <f>VLOOKUP(A14,'T23'!A:N,14,0)</f>
        <v>107040</v>
      </c>
      <c r="C14" s="10">
        <f>VLOOKUP(A14,'T22'!A:N,14,FALSE)</f>
        <v>80043</v>
      </c>
      <c r="D14" s="9">
        <f t="shared" si="6"/>
        <v>26997</v>
      </c>
      <c r="E14" s="75">
        <f t="shared" si="7"/>
        <v>0.33728121134889988</v>
      </c>
      <c r="F14" s="93">
        <f t="shared" si="8"/>
        <v>9.9194875672790353E-2</v>
      </c>
      <c r="G14" s="93">
        <f t="shared" si="9"/>
        <v>9.1928531805689384E-2</v>
      </c>
      <c r="H14" s="10">
        <f>VLOOKUP(A14,'N23'!A:N,14,0)</f>
        <v>229176</v>
      </c>
      <c r="I14" s="10">
        <f>VLOOKUP(A14,'N22'!A:N,14,0)</f>
        <v>179630</v>
      </c>
      <c r="J14" s="9">
        <f t="shared" si="10"/>
        <v>49546</v>
      </c>
      <c r="K14" s="75">
        <f t="shared" si="11"/>
        <v>0.27582252407727004</v>
      </c>
      <c r="L14" s="93">
        <f t="shared" si="12"/>
        <v>9.7008136922784524E-2</v>
      </c>
      <c r="M14" s="93">
        <f t="shared" si="13"/>
        <v>8.9641543613108637E-2</v>
      </c>
      <c r="N14" s="235">
        <f t="shared" si="14"/>
        <v>2.141031390134529</v>
      </c>
      <c r="O14" s="238">
        <f t="shared" si="15"/>
        <v>2.2441687592918806</v>
      </c>
      <c r="P14" s="84">
        <f t="shared" ref="P14:P53" si="16">N14/O14-1</f>
        <v>-4.5957938203317394E-2</v>
      </c>
      <c r="U14" s="5"/>
    </row>
    <row r="15" spans="1:29">
      <c r="A15" s="32" t="s">
        <v>19</v>
      </c>
      <c r="B15" s="10">
        <f>VLOOKUP(A15,'T23'!A:N,14,0)</f>
        <v>59072</v>
      </c>
      <c r="C15" s="10">
        <f>VLOOKUP(A15,'T22'!A:N,14,FALSE)</f>
        <v>51941</v>
      </c>
      <c r="D15" s="9">
        <f t="shared" si="6"/>
        <v>7131</v>
      </c>
      <c r="E15" s="75">
        <f t="shared" si="7"/>
        <v>0.13729038717005837</v>
      </c>
      <c r="F15" s="93">
        <f t="shared" si="8"/>
        <v>5.474252331598535E-2</v>
      </c>
      <c r="G15" s="93">
        <f t="shared" si="9"/>
        <v>5.9653684526058647E-2</v>
      </c>
      <c r="H15" s="10">
        <f>VLOOKUP(A15,'N23'!A:N,14,0)</f>
        <v>126796</v>
      </c>
      <c r="I15" s="10">
        <f>VLOOKUP(A15,'N22'!A:N,14,0)</f>
        <v>106493</v>
      </c>
      <c r="J15" s="9">
        <f t="shared" si="10"/>
        <v>20303</v>
      </c>
      <c r="K15" s="75">
        <f t="shared" si="11"/>
        <v>0.19065102870611206</v>
      </c>
      <c r="L15" s="93">
        <f t="shared" si="12"/>
        <v>5.3671604920503838E-2</v>
      </c>
      <c r="M15" s="93">
        <f t="shared" si="13"/>
        <v>5.3143667004346591E-2</v>
      </c>
      <c r="N15" s="235">
        <f t="shared" si="14"/>
        <v>2.1464653304442036</v>
      </c>
      <c r="O15" s="238">
        <f t="shared" si="15"/>
        <v>2.050268573958915</v>
      </c>
      <c r="P15" s="84">
        <f t="shared" si="16"/>
        <v>4.6919100115522916E-2</v>
      </c>
      <c r="U15" s="5"/>
      <c r="AC15" s="5"/>
    </row>
    <row r="16" spans="1:29">
      <c r="A16" s="32" t="s">
        <v>21</v>
      </c>
      <c r="B16" s="10">
        <f>VLOOKUP(A16,'T23'!A:N,14,0)</f>
        <v>54625</v>
      </c>
      <c r="C16" s="10">
        <f>VLOOKUP(A16,'T22'!A:N,14,FALSE)</f>
        <v>43634</v>
      </c>
      <c r="D16" s="9">
        <f t="shared" si="6"/>
        <v>10991</v>
      </c>
      <c r="E16" s="75">
        <f t="shared" si="7"/>
        <v>0.25189072741440155</v>
      </c>
      <c r="F16" s="93">
        <f t="shared" si="8"/>
        <v>5.0621450706522547E-2</v>
      </c>
      <c r="G16" s="93">
        <f t="shared" si="9"/>
        <v>5.0113183623920275E-2</v>
      </c>
      <c r="H16" s="10">
        <f>VLOOKUP(A16,'N23'!A:N,14,0)</f>
        <v>119038</v>
      </c>
      <c r="I16" s="10">
        <f>VLOOKUP(A16,'N22'!A:N,14,0)</f>
        <v>87046</v>
      </c>
      <c r="J16" s="9">
        <f t="shared" si="10"/>
        <v>31992</v>
      </c>
      <c r="K16" s="75">
        <f t="shared" si="11"/>
        <v>0.36752981182363342</v>
      </c>
      <c r="L16" s="93">
        <f t="shared" si="12"/>
        <v>5.0387713386281389E-2</v>
      </c>
      <c r="M16" s="93">
        <f t="shared" si="13"/>
        <v>4.3438945640186237E-2</v>
      </c>
      <c r="N16" s="235">
        <f t="shared" si="14"/>
        <v>2.1791853546910755</v>
      </c>
      <c r="O16" s="238">
        <f t="shared" si="15"/>
        <v>1.9949122244121558</v>
      </c>
      <c r="P16" s="84">
        <f t="shared" si="16"/>
        <v>9.2371547992904812E-2</v>
      </c>
      <c r="U16" s="5"/>
    </row>
    <row r="17" spans="1:21">
      <c r="A17" s="32" t="s">
        <v>17</v>
      </c>
      <c r="B17" s="10">
        <f>VLOOKUP(A17,'T23'!A:N,14,0)</f>
        <v>51166</v>
      </c>
      <c r="C17" s="10">
        <f>VLOOKUP(A17,'T22'!A:N,14,FALSE)</f>
        <v>78294</v>
      </c>
      <c r="D17" s="9">
        <f t="shared" si="6"/>
        <v>-27128</v>
      </c>
      <c r="E17" s="75">
        <f t="shared" si="7"/>
        <v>-0.3464888752650267</v>
      </c>
      <c r="F17" s="93">
        <f t="shared" si="8"/>
        <v>4.7415966075055972E-2</v>
      </c>
      <c r="G17" s="93">
        <f t="shared" si="9"/>
        <v>8.9919823959554793E-2</v>
      </c>
      <c r="H17" s="10">
        <f>VLOOKUP(A17,'N23'!A:N,14,0)</f>
        <v>182946</v>
      </c>
      <c r="I17" s="10">
        <f>VLOOKUP(A17,'N22'!A:N,14,0)</f>
        <v>258792</v>
      </c>
      <c r="J17" s="9">
        <f t="shared" si="10"/>
        <v>-75846</v>
      </c>
      <c r="K17" s="75">
        <f t="shared" si="11"/>
        <v>-0.29307706575164616</v>
      </c>
      <c r="L17" s="93">
        <f t="shared" si="12"/>
        <v>7.7439394253655439E-2</v>
      </c>
      <c r="M17" s="93">
        <f t="shared" si="13"/>
        <v>0.12914610229206486</v>
      </c>
      <c r="N17" s="235">
        <f t="shared" si="14"/>
        <v>3.5755384434976349</v>
      </c>
      <c r="O17" s="238">
        <f t="shared" si="15"/>
        <v>3.3053873860065903</v>
      </c>
      <c r="P17" s="84">
        <f t="shared" si="16"/>
        <v>8.173052835946959E-2</v>
      </c>
      <c r="U17" s="5"/>
    </row>
    <row r="18" spans="1:21">
      <c r="A18" s="32" t="s">
        <v>20</v>
      </c>
      <c r="B18" s="10">
        <f>VLOOKUP(A18,'T23'!A:N,14,0)</f>
        <v>50473</v>
      </c>
      <c r="C18" s="10">
        <f>VLOOKUP(A18,'T22'!A:N,14,FALSE)</f>
        <v>41471</v>
      </c>
      <c r="D18" s="9">
        <f t="shared" si="6"/>
        <v>9002</v>
      </c>
      <c r="E18" s="75">
        <f t="shared" si="7"/>
        <v>0.2170673482674641</v>
      </c>
      <c r="F18" s="93">
        <f t="shared" si="8"/>
        <v>4.6773757098586957E-2</v>
      </c>
      <c r="G18" s="93">
        <f t="shared" si="9"/>
        <v>4.7629001193280417E-2</v>
      </c>
      <c r="H18" s="10">
        <f>VLOOKUP(A18,'N23'!A:N,14,0)</f>
        <v>85845</v>
      </c>
      <c r="I18" s="10">
        <f>VLOOKUP(A18,'N22'!A:N,14,0)</f>
        <v>69612</v>
      </c>
      <c r="J18" s="9">
        <f t="shared" si="10"/>
        <v>16233</v>
      </c>
      <c r="K18" s="75">
        <f t="shared" si="11"/>
        <v>0.23319255300810204</v>
      </c>
      <c r="L18" s="93">
        <f t="shared" si="12"/>
        <v>3.6337415410585917E-2</v>
      </c>
      <c r="M18" s="93">
        <f t="shared" si="13"/>
        <v>3.473878045981027E-2</v>
      </c>
      <c r="N18" s="235">
        <f t="shared" si="14"/>
        <v>1.7008103342381076</v>
      </c>
      <c r="O18" s="238">
        <f t="shared" si="15"/>
        <v>1.6785705673844373</v>
      </c>
      <c r="P18" s="84">
        <f t="shared" si="16"/>
        <v>1.3249229603926826E-2</v>
      </c>
      <c r="U18" s="5"/>
    </row>
    <row r="19" spans="1:21">
      <c r="A19" s="32" t="s">
        <v>30</v>
      </c>
      <c r="B19" s="10">
        <f>VLOOKUP(A19,'T23'!A:N,14,0)</f>
        <v>29622</v>
      </c>
      <c r="C19" s="10">
        <f>VLOOKUP(A19,'T22'!A:N,14,FALSE)</f>
        <v>21312</v>
      </c>
      <c r="D19" s="9">
        <f t="shared" si="6"/>
        <v>8310</v>
      </c>
      <c r="E19" s="75">
        <f t="shared" si="7"/>
        <v>0.3899211711711712</v>
      </c>
      <c r="F19" s="93">
        <f t="shared" si="8"/>
        <v>2.7450958587251457E-2</v>
      </c>
      <c r="G19" s="93">
        <f t="shared" si="9"/>
        <v>2.4476604698010471E-2</v>
      </c>
      <c r="H19" s="10">
        <f>VLOOKUP(A19,'N23'!A:N,14,0)</f>
        <v>58102</v>
      </c>
      <c r="I19" s="10">
        <f>VLOOKUP(A19,'N22'!A:N,14,0)</f>
        <v>38302</v>
      </c>
      <c r="J19" s="9">
        <f t="shared" si="10"/>
        <v>19800</v>
      </c>
      <c r="K19" s="75">
        <f t="shared" si="11"/>
        <v>0.51694428489373934</v>
      </c>
      <c r="L19" s="93">
        <f t="shared" si="12"/>
        <v>2.4594053354136676E-2</v>
      </c>
      <c r="M19" s="93">
        <f t="shared" si="13"/>
        <v>1.9114014382170499E-2</v>
      </c>
      <c r="N19" s="235">
        <f t="shared" si="14"/>
        <v>1.9614475727499832</v>
      </c>
      <c r="O19" s="238">
        <f t="shared" si="15"/>
        <v>1.7972034534534536</v>
      </c>
      <c r="P19" s="84">
        <f t="shared" si="16"/>
        <v>9.1388717833210675E-2</v>
      </c>
      <c r="U19" s="5"/>
    </row>
    <row r="20" spans="1:21">
      <c r="A20" s="32" t="s">
        <v>33</v>
      </c>
      <c r="B20" s="10">
        <f>VLOOKUP(A20,'T23'!A:N,14,0)</f>
        <v>24910</v>
      </c>
      <c r="C20" s="10">
        <f>VLOOKUP(A20,'T22'!A:N,14,FALSE)</f>
        <v>19481</v>
      </c>
      <c r="D20" s="9">
        <f t="shared" si="6"/>
        <v>5429</v>
      </c>
      <c r="E20" s="75">
        <f t="shared" si="7"/>
        <v>0.27868179251578451</v>
      </c>
      <c r="F20" s="93">
        <f t="shared" si="8"/>
        <v>2.3084308230654035E-2</v>
      </c>
      <c r="G20" s="93">
        <f t="shared" si="9"/>
        <v>2.2373720726442475E-2</v>
      </c>
      <c r="H20" s="10">
        <f>VLOOKUP(A20,'N23'!A:N,14,0)</f>
        <v>115144</v>
      </c>
      <c r="I20" s="10">
        <f>VLOOKUP(A20,'N22'!A:N,14,0)</f>
        <v>90557</v>
      </c>
      <c r="J20" s="9">
        <f t="shared" si="10"/>
        <v>24587</v>
      </c>
      <c r="K20" s="75">
        <f t="shared" si="11"/>
        <v>0.27150855262431395</v>
      </c>
      <c r="L20" s="93">
        <f t="shared" si="12"/>
        <v>4.8739418254254818E-2</v>
      </c>
      <c r="M20" s="93">
        <f t="shared" si="13"/>
        <v>4.519105530797906E-2</v>
      </c>
      <c r="N20" s="235">
        <f t="shared" si="14"/>
        <v>4.6224006423123241</v>
      </c>
      <c r="O20" s="238">
        <f t="shared" si="15"/>
        <v>4.6484780042092293</v>
      </c>
      <c r="P20" s="84">
        <f t="shared" si="16"/>
        <v>-5.6098709885885611E-3</v>
      </c>
      <c r="U20" s="5"/>
    </row>
    <row r="21" spans="1:21">
      <c r="A21" s="32" t="s">
        <v>23</v>
      </c>
      <c r="B21" s="10">
        <f>VLOOKUP(A21,'T23'!A:N,14,0)</f>
        <v>23856</v>
      </c>
      <c r="C21" s="10">
        <f>VLOOKUP(A21,'T22'!A:N,14,FALSE)</f>
        <v>16782</v>
      </c>
      <c r="D21" s="9">
        <f t="shared" si="6"/>
        <v>7074</v>
      </c>
      <c r="E21" s="75">
        <f t="shared" si="7"/>
        <v>0.42152306042188048</v>
      </c>
      <c r="F21" s="93">
        <f t="shared" si="8"/>
        <v>2.2107557492994083E-2</v>
      </c>
      <c r="G21" s="93">
        <f t="shared" si="9"/>
        <v>1.9273948012481782E-2</v>
      </c>
      <c r="H21" s="10">
        <f>VLOOKUP(A21,'N23'!A:N,14,0)</f>
        <v>61215</v>
      </c>
      <c r="I21" s="10">
        <f>VLOOKUP(A21,'N22'!A:N,14,0)</f>
        <v>36461</v>
      </c>
      <c r="J21" s="9">
        <f t="shared" si="10"/>
        <v>24754</v>
      </c>
      <c r="K21" s="75">
        <f t="shared" si="11"/>
        <v>0.67891719919914428</v>
      </c>
      <c r="L21" s="93">
        <f t="shared" si="12"/>
        <v>2.5911758219570351E-2</v>
      </c>
      <c r="M21" s="93">
        <f t="shared" si="13"/>
        <v>1.81952921097676E-2</v>
      </c>
      <c r="N21" s="235">
        <f t="shared" si="14"/>
        <v>2.5660211267605635</v>
      </c>
      <c r="O21" s="238">
        <f t="shared" si="15"/>
        <v>2.1726254320104874</v>
      </c>
      <c r="P21" s="84">
        <f t="shared" si="16"/>
        <v>0.18106926714285887</v>
      </c>
      <c r="U21" s="5"/>
    </row>
    <row r="22" spans="1:21">
      <c r="A22" s="32" t="s">
        <v>22</v>
      </c>
      <c r="B22" s="10">
        <f>VLOOKUP(A22,'T23'!A:N,14,0)</f>
        <v>22425</v>
      </c>
      <c r="C22" s="10">
        <f>VLOOKUP(A22,'T22'!A:N,14,FALSE)</f>
        <v>18992</v>
      </c>
      <c r="D22" s="9">
        <f t="shared" si="6"/>
        <v>3433</v>
      </c>
      <c r="E22" s="75">
        <f t="shared" si="7"/>
        <v>0.1807603201347936</v>
      </c>
      <c r="F22" s="93">
        <f t="shared" si="8"/>
        <v>2.0781437658467149E-2</v>
      </c>
      <c r="G22" s="93">
        <f t="shared" si="9"/>
        <v>2.1812109441845667E-2</v>
      </c>
      <c r="H22" s="10">
        <f>VLOOKUP(A22,'N23'!A:N,14,0)</f>
        <v>50432</v>
      </c>
      <c r="I22" s="10">
        <f>VLOOKUP(A22,'N22'!A:N,14,0)</f>
        <v>36449</v>
      </c>
      <c r="J22" s="9">
        <f t="shared" si="10"/>
        <v>13983</v>
      </c>
      <c r="K22" s="75">
        <f t="shared" si="11"/>
        <v>0.38363192405827329</v>
      </c>
      <c r="L22" s="93">
        <f t="shared" si="12"/>
        <v>2.1347411427417657E-2</v>
      </c>
      <c r="M22" s="93">
        <f t="shared" si="13"/>
        <v>1.8189303697345637E-2</v>
      </c>
      <c r="N22" s="235">
        <f t="shared" si="14"/>
        <v>2.2489186176142697</v>
      </c>
      <c r="O22" s="238">
        <f t="shared" si="15"/>
        <v>1.9191764953664701</v>
      </c>
      <c r="P22" s="84">
        <f t="shared" si="16"/>
        <v>0.17181438134736782</v>
      </c>
      <c r="U22" s="5"/>
    </row>
    <row r="23" spans="1:21">
      <c r="A23" s="32" t="s">
        <v>25</v>
      </c>
      <c r="B23" s="10">
        <f>VLOOKUP(A23,'T23'!A:N,14,0)</f>
        <v>21835</v>
      </c>
      <c r="C23" s="10">
        <f>VLOOKUP(A23,'T22'!A:N,14,FALSE)</f>
        <v>17042</v>
      </c>
      <c r="D23" s="9">
        <f t="shared" si="6"/>
        <v>4793</v>
      </c>
      <c r="E23" s="75">
        <f t="shared" si="7"/>
        <v>0.28124633259007159</v>
      </c>
      <c r="F23" s="93">
        <f t="shared" si="8"/>
        <v>2.0234679655412719E-2</v>
      </c>
      <c r="G23" s="93">
        <f t="shared" si="9"/>
        <v>1.9572555239465769E-2</v>
      </c>
      <c r="H23" s="10">
        <f>VLOOKUP(A23,'N23'!A:N,14,0)</f>
        <v>44390</v>
      </c>
      <c r="I23" s="10">
        <f>VLOOKUP(A23,'N22'!A:N,14,0)</f>
        <v>56617</v>
      </c>
      <c r="J23" s="9">
        <f t="shared" si="10"/>
        <v>-12227</v>
      </c>
      <c r="K23" s="75">
        <f t="shared" si="11"/>
        <v>-0.21595987071021072</v>
      </c>
      <c r="L23" s="93">
        <f t="shared" si="12"/>
        <v>1.8789887239512013E-2</v>
      </c>
      <c r="M23" s="93">
        <f t="shared" si="13"/>
        <v>2.8253828841192295E-2</v>
      </c>
      <c r="N23" s="235">
        <f t="shared" si="14"/>
        <v>2.0329745820929701</v>
      </c>
      <c r="O23" s="238">
        <f t="shared" si="15"/>
        <v>3.3222039666705787</v>
      </c>
      <c r="P23" s="84">
        <f t="shared" si="16"/>
        <v>-0.3880644889692425</v>
      </c>
      <c r="U23" s="5"/>
    </row>
    <row r="24" spans="1:21">
      <c r="A24" s="32" t="s">
        <v>28</v>
      </c>
      <c r="B24" s="10">
        <f>VLOOKUP(A24,'T23'!A:N,14,0)</f>
        <v>21029</v>
      </c>
      <c r="C24" s="10">
        <f>VLOOKUP(A24,'T22'!A:N,14,FALSE)</f>
        <v>18577</v>
      </c>
      <c r="D24" s="9">
        <f t="shared" si="6"/>
        <v>2452</v>
      </c>
      <c r="E24" s="75">
        <f t="shared" si="7"/>
        <v>0.1319911718792055</v>
      </c>
      <c r="F24" s="93">
        <f t="shared" si="8"/>
        <v>1.9487752620731581E-2</v>
      </c>
      <c r="G24" s="93">
        <f t="shared" si="9"/>
        <v>2.1335486368005842E-2</v>
      </c>
      <c r="H24" s="10">
        <f>VLOOKUP(A24,'N23'!A:N,14,0)</f>
        <v>44991</v>
      </c>
      <c r="I24" s="10">
        <f>VLOOKUP(A24,'N22'!A:N,14,0)</f>
        <v>37297</v>
      </c>
      <c r="J24" s="9">
        <f t="shared" si="10"/>
        <v>7694</v>
      </c>
      <c r="K24" s="75">
        <f t="shared" si="11"/>
        <v>0.20629005013808088</v>
      </c>
      <c r="L24" s="93">
        <f t="shared" si="12"/>
        <v>1.9044285127120635E-2</v>
      </c>
      <c r="M24" s="93">
        <f t="shared" si="13"/>
        <v>1.8612484841831058E-2</v>
      </c>
      <c r="N24" s="235">
        <f t="shared" si="14"/>
        <v>2.139474059631937</v>
      </c>
      <c r="O24" s="238">
        <f t="shared" si="15"/>
        <v>2.0076976906927921</v>
      </c>
      <c r="P24" s="84">
        <f t="shared" si="16"/>
        <v>6.563556333706444E-2</v>
      </c>
      <c r="U24" s="5"/>
    </row>
    <row r="25" spans="1:21">
      <c r="A25" s="32" t="s">
        <v>29</v>
      </c>
      <c r="B25" s="10">
        <f>VLOOKUP(A25,'T23'!A:N,14,0)</f>
        <v>20332</v>
      </c>
      <c r="C25" s="10">
        <f>VLOOKUP(A25,'T22'!A:N,14,FALSE)</f>
        <v>15482</v>
      </c>
      <c r="D25" s="9">
        <f t="shared" si="6"/>
        <v>4850</v>
      </c>
      <c r="E25" s="75">
        <f t="shared" si="7"/>
        <v>0.31326701976488835</v>
      </c>
      <c r="F25" s="93">
        <f t="shared" si="8"/>
        <v>1.884183681034355E-2</v>
      </c>
      <c r="G25" s="93">
        <f t="shared" si="9"/>
        <v>1.778091187756185E-2</v>
      </c>
      <c r="H25" s="10">
        <f>VLOOKUP(A25,'N23'!A:N,14,0)</f>
        <v>38277</v>
      </c>
      <c r="I25" s="10">
        <f>VLOOKUP(A25,'N22'!A:N,14,0)</f>
        <v>30343</v>
      </c>
      <c r="J25" s="9">
        <f t="shared" si="10"/>
        <v>7934</v>
      </c>
      <c r="K25" s="75">
        <f t="shared" si="11"/>
        <v>0.26147711168968124</v>
      </c>
      <c r="L25" s="93">
        <f t="shared" si="12"/>
        <v>1.6202309391007013E-2</v>
      </c>
      <c r="M25" s="93">
        <f t="shared" si="13"/>
        <v>1.5142199843303209E-2</v>
      </c>
      <c r="N25" s="235">
        <f t="shared" si="14"/>
        <v>1.8825988589415699</v>
      </c>
      <c r="O25" s="238">
        <f t="shared" si="15"/>
        <v>1.9598889032424751</v>
      </c>
      <c r="P25" s="84">
        <f t="shared" si="16"/>
        <v>-3.9435931380107925E-2</v>
      </c>
      <c r="U25" s="5"/>
    </row>
    <row r="26" spans="1:21">
      <c r="A26" s="32" t="s">
        <v>26</v>
      </c>
      <c r="B26" s="10">
        <f>VLOOKUP(A26,'T23'!A:N,14,0)</f>
        <v>19897</v>
      </c>
      <c r="C26" s="10">
        <f>VLOOKUP(A26,'T22'!A:N,14,FALSE)</f>
        <v>15290</v>
      </c>
      <c r="D26" s="9">
        <f t="shared" si="6"/>
        <v>4607</v>
      </c>
      <c r="E26" s="75">
        <f t="shared" si="7"/>
        <v>0.30130804447351212</v>
      </c>
      <c r="F26" s="93">
        <f t="shared" si="8"/>
        <v>1.8438718621650876E-2</v>
      </c>
      <c r="G26" s="93">
        <f t="shared" si="9"/>
        <v>1.7560401925327519E-2</v>
      </c>
      <c r="H26" s="10">
        <f>VLOOKUP(A26,'N23'!A:N,14,0)</f>
        <v>41343</v>
      </c>
      <c r="I26" s="10">
        <f>VLOOKUP(A26,'N22'!A:N,14,0)</f>
        <v>29685</v>
      </c>
      <c r="J26" s="9">
        <f t="shared" si="10"/>
        <v>11658</v>
      </c>
      <c r="K26" s="75">
        <f t="shared" si="11"/>
        <v>0.39272359777665478</v>
      </c>
      <c r="L26" s="93">
        <f t="shared" si="12"/>
        <v>1.7500119579705906E-2</v>
      </c>
      <c r="M26" s="93">
        <f t="shared" si="13"/>
        <v>1.4813835228832209E-2</v>
      </c>
      <c r="N26" s="235">
        <f t="shared" si="14"/>
        <v>2.0778509323013519</v>
      </c>
      <c r="O26" s="238">
        <f t="shared" si="15"/>
        <v>1.9414650098103337</v>
      </c>
      <c r="P26" s="84">
        <f t="shared" si="16"/>
        <v>7.0248972709707536E-2</v>
      </c>
      <c r="U26" s="5"/>
    </row>
    <row r="27" spans="1:21">
      <c r="A27" s="32" t="s">
        <v>27</v>
      </c>
      <c r="B27" s="10">
        <f>VLOOKUP(A27,'T23'!A:N,14,0)</f>
        <v>17040</v>
      </c>
      <c r="C27" s="10">
        <f>VLOOKUP(A27,'T22'!A:N,14,FALSE)</f>
        <v>14801</v>
      </c>
      <c r="D27" s="9">
        <f t="shared" si="6"/>
        <v>2239</v>
      </c>
      <c r="E27" s="75">
        <f t="shared" si="7"/>
        <v>0.15127356259712177</v>
      </c>
      <c r="F27" s="93">
        <f t="shared" si="8"/>
        <v>1.5791112494995773E-2</v>
      </c>
      <c r="G27" s="93">
        <f t="shared" si="9"/>
        <v>1.6998790640730715E-2</v>
      </c>
      <c r="H27" s="10">
        <f>VLOOKUP(A27,'N23'!A:N,14,0)</f>
        <v>34014</v>
      </c>
      <c r="I27" s="10">
        <f>VLOOKUP(A27,'N22'!A:N,14,0)</f>
        <v>33477</v>
      </c>
      <c r="J27" s="9">
        <f t="shared" si="10"/>
        <v>537</v>
      </c>
      <c r="K27" s="75">
        <f t="shared" si="11"/>
        <v>1.6040863876691569E-2</v>
      </c>
      <c r="L27" s="93">
        <f t="shared" si="12"/>
        <v>1.4397819882062663E-2</v>
      </c>
      <c r="M27" s="93">
        <f t="shared" si="13"/>
        <v>1.6706173554172674E-2</v>
      </c>
      <c r="N27" s="235">
        <f t="shared" si="14"/>
        <v>1.9961267605633803</v>
      </c>
      <c r="O27" s="238">
        <f t="shared" si="15"/>
        <v>2.2618066346868453</v>
      </c>
      <c r="P27" s="84">
        <f t="shared" si="16"/>
        <v>-0.11746356653527512</v>
      </c>
      <c r="U27" s="5"/>
    </row>
    <row r="28" spans="1:21">
      <c r="A28" s="32" t="s">
        <v>24</v>
      </c>
      <c r="B28" s="10">
        <f>VLOOKUP(A28,'T23'!A:N,14,0)</f>
        <v>11894</v>
      </c>
      <c r="C28" s="10">
        <f>VLOOKUP(A28,'T22'!A:N,14,FALSE)</f>
        <v>32217</v>
      </c>
      <c r="D28" s="9">
        <f t="shared" si="6"/>
        <v>-20323</v>
      </c>
      <c r="E28" s="75">
        <f t="shared" si="7"/>
        <v>-0.63081602880466836</v>
      </c>
      <c r="F28" s="93">
        <f t="shared" si="8"/>
        <v>1.102227065818543E-2</v>
      </c>
      <c r="G28" s="93">
        <f t="shared" si="9"/>
        <v>3.7000880891319601E-2</v>
      </c>
      <c r="H28" s="10">
        <f>VLOOKUP(A28,'N23'!A:N,14,0)</f>
        <v>21124</v>
      </c>
      <c r="I28" s="10">
        <f>VLOOKUP(A28,'N22'!A:N,14,0)</f>
        <v>58655</v>
      </c>
      <c r="J28" s="9">
        <f t="shared" si="10"/>
        <v>-37531</v>
      </c>
      <c r="K28" s="75">
        <f t="shared" si="11"/>
        <v>-0.63986019947148587</v>
      </c>
      <c r="L28" s="93">
        <f t="shared" si="12"/>
        <v>8.9415989647995443E-3</v>
      </c>
      <c r="M28" s="93">
        <f t="shared" si="13"/>
        <v>2.9270860884189093E-2</v>
      </c>
      <c r="N28" s="235">
        <f t="shared" si="14"/>
        <v>1.7760215234572052</v>
      </c>
      <c r="O28" s="238">
        <f t="shared" si="15"/>
        <v>1.8206226526368066</v>
      </c>
      <c r="P28" s="84">
        <f t="shared" si="16"/>
        <v>-2.4497733846717495E-2</v>
      </c>
      <c r="U28" s="5"/>
    </row>
    <row r="29" spans="1:21">
      <c r="A29" s="32" t="s">
        <v>31</v>
      </c>
      <c r="B29" s="10">
        <f>VLOOKUP(A29,'T23'!A:N,14,0)</f>
        <v>10562</v>
      </c>
      <c r="C29" s="10">
        <f>VLOOKUP(A29,'T22'!A:N,14,FALSE)</f>
        <v>11127</v>
      </c>
      <c r="D29" s="9">
        <f t="shared" si="6"/>
        <v>-565</v>
      </c>
      <c r="E29" s="75">
        <f t="shared" si="7"/>
        <v>-5.0777388334681373E-2</v>
      </c>
      <c r="F29" s="93">
        <f t="shared" si="8"/>
        <v>9.7878949631540705E-3</v>
      </c>
      <c r="G29" s="93">
        <f t="shared" si="9"/>
        <v>1.2779240825580074E-2</v>
      </c>
      <c r="H29" s="10">
        <f>VLOOKUP(A29,'N23'!A:N,14,0)</f>
        <v>25075</v>
      </c>
      <c r="I29" s="10">
        <f>VLOOKUP(A29,'N22'!A:N,14,0)</f>
        <v>25773</v>
      </c>
      <c r="J29" s="9">
        <f t="shared" si="10"/>
        <v>-698</v>
      </c>
      <c r="K29" s="75">
        <f t="shared" si="11"/>
        <v>-2.7082605827804307E-2</v>
      </c>
      <c r="L29" s="93">
        <f t="shared" si="12"/>
        <v>1.0614021683504477E-2</v>
      </c>
      <c r="M29" s="93">
        <f t="shared" si="13"/>
        <v>1.2861612779272108E-2</v>
      </c>
      <c r="N29" s="235">
        <f t="shared" si="14"/>
        <v>2.3740768793789053</v>
      </c>
      <c r="O29" s="238">
        <f t="shared" si="15"/>
        <v>2.3162577514154759</v>
      </c>
      <c r="P29" s="84">
        <f t="shared" si="16"/>
        <v>2.4962303063247537E-2</v>
      </c>
      <c r="U29" s="5"/>
    </row>
    <row r="30" spans="1:21">
      <c r="A30" s="32" t="s">
        <v>36</v>
      </c>
      <c r="B30" s="10">
        <f>VLOOKUP(A30,'T23'!A:N,14,0)</f>
        <v>10260</v>
      </c>
      <c r="C30" s="10">
        <f>VLOOKUP(A30,'T22'!A:N,14,FALSE)</f>
        <v>6699</v>
      </c>
      <c r="D30" s="9">
        <f t="shared" si="6"/>
        <v>3561</v>
      </c>
      <c r="E30" s="75">
        <f t="shared" si="7"/>
        <v>0.53157187639946257</v>
      </c>
      <c r="F30" s="93">
        <f t="shared" si="8"/>
        <v>9.5080290022685823E-3</v>
      </c>
      <c r="G30" s="93">
        <f t="shared" si="9"/>
        <v>7.6937300521758706E-3</v>
      </c>
      <c r="H30" s="10">
        <f>VLOOKUP(A30,'N23'!A:N,14,0)</f>
        <v>19104</v>
      </c>
      <c r="I30" s="10">
        <f>VLOOKUP(A30,'N22'!A:N,14,0)</f>
        <v>30500</v>
      </c>
      <c r="J30" s="9">
        <f t="shared" si="10"/>
        <v>-11396</v>
      </c>
      <c r="K30" s="75">
        <f t="shared" si="11"/>
        <v>-0.37363934426229506</v>
      </c>
      <c r="L30" s="93">
        <f t="shared" si="12"/>
        <v>8.0865511561981872E-3</v>
      </c>
      <c r="M30" s="93">
        <f t="shared" si="13"/>
        <v>1.5220548239157231E-2</v>
      </c>
      <c r="N30" s="235">
        <f t="shared" si="14"/>
        <v>1.8619883040935672</v>
      </c>
      <c r="O30" s="238">
        <f t="shared" si="15"/>
        <v>4.5529183460217943</v>
      </c>
      <c r="P30" s="84">
        <f t="shared" si="16"/>
        <v>-0.59103410986482596</v>
      </c>
      <c r="U30" s="5"/>
    </row>
    <row r="31" spans="1:21">
      <c r="A31" s="32" t="s">
        <v>32</v>
      </c>
      <c r="B31" s="10">
        <f>VLOOKUP(A31,'T23'!A:N,14,0)</f>
        <v>9866</v>
      </c>
      <c r="C31" s="10">
        <f>VLOOKUP(A31,'T22'!A:N,14,FALSE)</f>
        <v>10058</v>
      </c>
      <c r="D31" s="9">
        <f t="shared" si="6"/>
        <v>-192</v>
      </c>
      <c r="E31" s="75">
        <f t="shared" si="7"/>
        <v>-1.9089282163451959E-2</v>
      </c>
      <c r="F31" s="93">
        <f t="shared" si="8"/>
        <v>9.1429058612457932E-3</v>
      </c>
      <c r="G31" s="93">
        <f t="shared" si="9"/>
        <v>1.1551505726942067E-2</v>
      </c>
      <c r="H31" s="10">
        <f>VLOOKUP(A31,'N23'!A:N,14,0)</f>
        <v>18770</v>
      </c>
      <c r="I31" s="10">
        <f>VLOOKUP(A31,'N22'!A:N,14,0)</f>
        <v>18555</v>
      </c>
      <c r="J31" s="9">
        <f t="shared" si="10"/>
        <v>215</v>
      </c>
      <c r="K31" s="75">
        <f t="shared" si="11"/>
        <v>1.1587173268660766E-2</v>
      </c>
      <c r="L31" s="93">
        <f t="shared" si="12"/>
        <v>7.9451719640829133E-3</v>
      </c>
      <c r="M31" s="93">
        <f t="shared" si="13"/>
        <v>9.2595827074610625E-3</v>
      </c>
      <c r="N31" s="235">
        <f t="shared" si="14"/>
        <v>1.9024934117170078</v>
      </c>
      <c r="O31" s="238">
        <f t="shared" si="15"/>
        <v>1.8448001590773513</v>
      </c>
      <c r="P31" s="84">
        <f t="shared" si="16"/>
        <v>3.1273443009952384E-2</v>
      </c>
      <c r="U31" s="5"/>
    </row>
    <row r="32" spans="1:21">
      <c r="A32" s="32" t="s">
        <v>37</v>
      </c>
      <c r="B32" s="10">
        <f>VLOOKUP(A32,'T23'!A:N,14,0)</f>
        <v>9521</v>
      </c>
      <c r="C32" s="10">
        <f>VLOOKUP(A32,'T22'!A:N,14,FALSE)</f>
        <v>5551</v>
      </c>
      <c r="D32" s="9">
        <f t="shared" si="6"/>
        <v>3970</v>
      </c>
      <c r="E32" s="75">
        <f t="shared" si="7"/>
        <v>0.71518645289137095</v>
      </c>
      <c r="F32" s="93">
        <f t="shared" si="8"/>
        <v>8.8231914357309142E-3</v>
      </c>
      <c r="G32" s="93">
        <f t="shared" si="9"/>
        <v>6.375264296108114E-3</v>
      </c>
      <c r="H32" s="10">
        <f>VLOOKUP(A32,'N23'!A:N,14,0)</f>
        <v>20682</v>
      </c>
      <c r="I32" s="10">
        <f>VLOOKUP(A32,'N22'!A:N,14,0)</f>
        <v>12647</v>
      </c>
      <c r="J32" s="9">
        <f t="shared" si="10"/>
        <v>8035</v>
      </c>
      <c r="K32" s="75">
        <f t="shared" si="11"/>
        <v>0.63532853641179732</v>
      </c>
      <c r="L32" s="93">
        <f t="shared" si="12"/>
        <v>8.7545043452937031E-3</v>
      </c>
      <c r="M32" s="93">
        <f t="shared" si="13"/>
        <v>6.3112876583810325E-3</v>
      </c>
      <c r="N32" s="235">
        <f t="shared" si="14"/>
        <v>2.1722508139901269</v>
      </c>
      <c r="O32" s="238">
        <f t="shared" si="15"/>
        <v>2.2783282291479012</v>
      </c>
      <c r="P32" s="84">
        <f t="shared" si="16"/>
        <v>-4.6559320909370205E-2</v>
      </c>
      <c r="U32" s="5"/>
    </row>
    <row r="33" spans="1:21">
      <c r="A33" s="32" t="s">
        <v>39</v>
      </c>
      <c r="B33" s="10">
        <f>VLOOKUP(A33,'T23'!A:N,14,0)</f>
        <v>9507</v>
      </c>
      <c r="C33" s="10">
        <f>VLOOKUP(A33,'T22'!A:N,14,FALSE)</f>
        <v>6051</v>
      </c>
      <c r="D33" s="9">
        <f t="shared" si="6"/>
        <v>3456</v>
      </c>
      <c r="E33" s="75">
        <f t="shared" si="7"/>
        <v>0.57114526524541409</v>
      </c>
      <c r="F33" s="93">
        <f t="shared" si="8"/>
        <v>8.8102175170143675E-3</v>
      </c>
      <c r="G33" s="93">
        <f t="shared" si="9"/>
        <v>6.9495089633850116E-3</v>
      </c>
      <c r="H33" s="10">
        <f>VLOOKUP(A33,'N23'!A:N,14,0)</f>
        <v>24564</v>
      </c>
      <c r="I33" s="10">
        <f>VLOOKUP(A33,'N22'!A:N,14,0)</f>
        <v>14096</v>
      </c>
      <c r="J33" s="9">
        <f t="shared" si="10"/>
        <v>10468</v>
      </c>
      <c r="K33" s="75">
        <f t="shared" si="11"/>
        <v>0.74262202043132808</v>
      </c>
      <c r="L33" s="93">
        <f t="shared" si="12"/>
        <v>1.0397719985387995E-2</v>
      </c>
      <c r="M33" s="93">
        <f t="shared" si="13"/>
        <v>7.0343884583331257E-3</v>
      </c>
      <c r="N33" s="235">
        <f t="shared" si="14"/>
        <v>2.5837803723572104</v>
      </c>
      <c r="O33" s="238">
        <f t="shared" si="15"/>
        <v>2.3295323087093043</v>
      </c>
      <c r="P33" s="84">
        <f t="shared" si="16"/>
        <v>0.10914124809403236</v>
      </c>
    </row>
    <row r="34" spans="1:21">
      <c r="A34" s="32" t="s">
        <v>35</v>
      </c>
      <c r="B34" s="10">
        <f>VLOOKUP(A34,'T23'!A:N,14,0)</f>
        <v>8167</v>
      </c>
      <c r="C34" s="10">
        <f>VLOOKUP(A34,'T22'!A:N,14,FALSE)</f>
        <v>5411</v>
      </c>
      <c r="D34" s="9">
        <f t="shared" si="6"/>
        <v>2756</v>
      </c>
      <c r="E34" s="75">
        <f t="shared" si="7"/>
        <v>0.5093328405100721</v>
      </c>
      <c r="F34" s="93">
        <f t="shared" si="8"/>
        <v>7.5684281541449818E-3</v>
      </c>
      <c r="G34" s="93">
        <f t="shared" si="9"/>
        <v>6.2144757892705826E-3</v>
      </c>
      <c r="H34" s="10">
        <f>VLOOKUP(A34,'N23'!A:N,14,0)</f>
        <v>14721</v>
      </c>
      <c r="I34" s="10">
        <f>VLOOKUP(A34,'N22'!A:N,14,0)</f>
        <v>10851</v>
      </c>
      <c r="J34" s="9">
        <f t="shared" si="10"/>
        <v>3870</v>
      </c>
      <c r="K34" s="75">
        <f t="shared" si="11"/>
        <v>0.35664915675974562</v>
      </c>
      <c r="L34" s="93">
        <f t="shared" si="12"/>
        <v>6.2312667279309829E-3</v>
      </c>
      <c r="M34" s="93">
        <f t="shared" si="13"/>
        <v>5.4150219325604957E-3</v>
      </c>
      <c r="N34" s="235">
        <f t="shared" si="14"/>
        <v>1.8024978572303172</v>
      </c>
      <c r="O34" s="238">
        <f t="shared" si="15"/>
        <v>2.00535945296618</v>
      </c>
      <c r="P34" s="84">
        <f t="shared" si="16"/>
        <v>-0.10115971749394104</v>
      </c>
      <c r="U34" s="5"/>
    </row>
    <row r="35" spans="1:21">
      <c r="A35" s="32" t="s">
        <v>34</v>
      </c>
      <c r="B35" s="10">
        <f>VLOOKUP(A35,'T23'!A:N,14,0)</f>
        <v>7174</v>
      </c>
      <c r="C35" s="10">
        <f>VLOOKUP(A35,'T22'!A:N,14,FALSE)</f>
        <v>6694</v>
      </c>
      <c r="D35" s="9">
        <f t="shared" si="6"/>
        <v>480</v>
      </c>
      <c r="E35" s="75">
        <f t="shared" si="7"/>
        <v>7.1706005377950355E-2</v>
      </c>
      <c r="F35" s="93">
        <f t="shared" si="8"/>
        <v>6.6482066337499816E-3</v>
      </c>
      <c r="G35" s="93">
        <f t="shared" si="9"/>
        <v>7.6879876055031011E-3</v>
      </c>
      <c r="H35" s="10">
        <f>VLOOKUP(A35,'N23'!A:N,14,0)</f>
        <v>13361</v>
      </c>
      <c r="I35" s="10">
        <f>VLOOKUP(A35,'N22'!A:N,14,0)</f>
        <v>10747</v>
      </c>
      <c r="J35" s="9">
        <f t="shared" si="10"/>
        <v>2614</v>
      </c>
      <c r="K35" s="75">
        <f t="shared" si="11"/>
        <v>0.24323066902391366</v>
      </c>
      <c r="L35" s="93">
        <f t="shared" si="12"/>
        <v>5.6555909756053164E-3</v>
      </c>
      <c r="M35" s="93">
        <f t="shared" si="13"/>
        <v>5.3631223582368114E-3</v>
      </c>
      <c r="N35" s="235">
        <f t="shared" si="14"/>
        <v>1.8624198494563702</v>
      </c>
      <c r="O35" s="238">
        <f t="shared" si="15"/>
        <v>1.6054675829100686</v>
      </c>
      <c r="P35" s="84">
        <f t="shared" si="16"/>
        <v>0.16004824344104795</v>
      </c>
      <c r="U35" s="5"/>
    </row>
    <row r="36" spans="1:21">
      <c r="A36" s="32" t="s">
        <v>41</v>
      </c>
      <c r="B36" s="10">
        <f>VLOOKUP(A36,'T23'!A:N,14,0)</f>
        <v>6230</v>
      </c>
      <c r="C36" s="10">
        <f>VLOOKUP(A36,'T22'!A:N,14,FALSE)</f>
        <v>3950</v>
      </c>
      <c r="D36" s="9">
        <f t="shared" si="6"/>
        <v>2280</v>
      </c>
      <c r="E36" s="75">
        <f t="shared" si="7"/>
        <v>0.57721518987341769</v>
      </c>
      <c r="F36" s="93">
        <f t="shared" si="8"/>
        <v>5.7733938288628914E-3</v>
      </c>
      <c r="G36" s="93">
        <f t="shared" si="9"/>
        <v>4.5365328714874892E-3</v>
      </c>
      <c r="H36" s="10">
        <f>VLOOKUP(A36,'N23'!A:N,14,0)</f>
        <v>23219</v>
      </c>
      <c r="I36" s="10">
        <f>VLOOKUP(A36,'N22'!A:N,14,0)</f>
        <v>10284</v>
      </c>
      <c r="J36" s="9">
        <f t="shared" si="10"/>
        <v>12935</v>
      </c>
      <c r="K36" s="75">
        <f t="shared" si="11"/>
        <v>1.2577790742901596</v>
      </c>
      <c r="L36" s="93">
        <f t="shared" si="12"/>
        <v>9.8283935979776842E-3</v>
      </c>
      <c r="M36" s="93">
        <f t="shared" si="13"/>
        <v>5.1320694456227197E-3</v>
      </c>
      <c r="N36" s="235">
        <f t="shared" si="14"/>
        <v>3.7269662921348314</v>
      </c>
      <c r="O36" s="238">
        <f t="shared" si="15"/>
        <v>2.6035443037974684</v>
      </c>
      <c r="P36" s="84">
        <f t="shared" si="16"/>
        <v>0.43149716588220377</v>
      </c>
    </row>
    <row r="37" spans="1:21">
      <c r="A37" s="32" t="s">
        <v>40</v>
      </c>
      <c r="B37" s="10">
        <f>VLOOKUP(A37,'T23'!A:N,14,0)</f>
        <v>5093</v>
      </c>
      <c r="C37" s="10">
        <f>VLOOKUP(A37,'T22'!A:N,14,FALSE)</f>
        <v>3990</v>
      </c>
      <c r="D37" s="9">
        <f t="shared" si="6"/>
        <v>1103</v>
      </c>
      <c r="E37" s="75">
        <f t="shared" si="7"/>
        <v>0.27644110275689227</v>
      </c>
      <c r="F37" s="93">
        <f t="shared" si="8"/>
        <v>4.7197262873834205E-3</v>
      </c>
      <c r="G37" s="93">
        <f t="shared" si="9"/>
        <v>4.5824724448696409E-3</v>
      </c>
      <c r="H37" s="10">
        <f>VLOOKUP(A37,'N23'!A:N,14,0)</f>
        <v>14035</v>
      </c>
      <c r="I37" s="10">
        <f>VLOOKUP(A37,'N22'!A:N,14,0)</f>
        <v>7408</v>
      </c>
      <c r="J37" s="9">
        <f t="shared" si="10"/>
        <v>6627</v>
      </c>
      <c r="K37" s="75">
        <f t="shared" si="11"/>
        <v>0.89457343412527002</v>
      </c>
      <c r="L37" s="93">
        <f t="shared" si="12"/>
        <v>5.9408891058020073E-3</v>
      </c>
      <c r="M37" s="93">
        <f t="shared" si="13"/>
        <v>3.6968466018254677E-3</v>
      </c>
      <c r="N37" s="235">
        <f t="shared" si="14"/>
        <v>2.7557431769094838</v>
      </c>
      <c r="O37" s="238">
        <f t="shared" si="15"/>
        <v>1.8566416040100251</v>
      </c>
      <c r="P37" s="84">
        <f t="shared" si="16"/>
        <v>0.48426232125659285</v>
      </c>
    </row>
    <row r="38" spans="1:21">
      <c r="A38" s="32" t="s">
        <v>56</v>
      </c>
      <c r="B38" s="10">
        <f>VLOOKUP(A38,'T23'!A:N,14,0)</f>
        <v>4584</v>
      </c>
      <c r="C38" s="10">
        <f>VLOOKUP(A38,'T22'!A:N,14,FALSE)</f>
        <v>617</v>
      </c>
      <c r="D38" s="9">
        <f t="shared" si="6"/>
        <v>3967</v>
      </c>
      <c r="E38" s="75">
        <f t="shared" si="7"/>
        <v>6.4294975688816853</v>
      </c>
      <c r="F38" s="93">
        <f t="shared" si="8"/>
        <v>4.2480316711890039E-3</v>
      </c>
      <c r="G38" s="93">
        <f t="shared" si="9"/>
        <v>7.0861791941969135E-4</v>
      </c>
      <c r="H38" s="10">
        <f>VLOOKUP(A38,'N23'!A:N,14,0)</f>
        <v>7007</v>
      </c>
      <c r="I38" s="10">
        <f>VLOOKUP(A38,'N22'!A:N,14,0)</f>
        <v>1128</v>
      </c>
      <c r="J38" s="9">
        <f t="shared" si="10"/>
        <v>5879</v>
      </c>
      <c r="K38" s="75">
        <f t="shared" si="11"/>
        <v>5.2118794326241131</v>
      </c>
      <c r="L38" s="93">
        <f t="shared" si="12"/>
        <v>2.9659999974602541E-3</v>
      </c>
      <c r="M38" s="93">
        <f t="shared" si="13"/>
        <v>5.6291076766456908E-4</v>
      </c>
      <c r="N38" s="235">
        <f t="shared" si="14"/>
        <v>1.5285776614310647</v>
      </c>
      <c r="O38" s="238">
        <f t="shared" si="15"/>
        <v>1.8282009724473258</v>
      </c>
      <c r="P38" s="84">
        <f t="shared" si="16"/>
        <v>-0.16388970114985202</v>
      </c>
    </row>
    <row r="39" spans="1:21">
      <c r="A39" s="32" t="s">
        <v>38</v>
      </c>
      <c r="B39" s="10">
        <f>VLOOKUP(A39,'T23'!A:N,14,0)</f>
        <v>4393</v>
      </c>
      <c r="C39" s="10">
        <f>VLOOKUP(A39,'T22'!A:N,14,FALSE)</f>
        <v>4107</v>
      </c>
      <c r="D39" s="9">
        <f t="shared" si="6"/>
        <v>286</v>
      </c>
      <c r="E39" s="75">
        <f t="shared" si="7"/>
        <v>6.9637204772339922E-2</v>
      </c>
      <c r="F39" s="93">
        <f t="shared" si="8"/>
        <v>4.0710303515561286E-3</v>
      </c>
      <c r="G39" s="93">
        <f t="shared" si="9"/>
        <v>4.7168456970124346E-3</v>
      </c>
      <c r="H39" s="10">
        <f>VLOOKUP(A39,'N23'!A:N,14,0)</f>
        <v>12834</v>
      </c>
      <c r="I39" s="10">
        <f>VLOOKUP(A39,'N22'!A:N,14,0)</f>
        <v>15172</v>
      </c>
      <c r="J39" s="9">
        <f t="shared" si="10"/>
        <v>-2338</v>
      </c>
      <c r="K39" s="75">
        <f t="shared" si="11"/>
        <v>-0.15409965726337993</v>
      </c>
      <c r="L39" s="93">
        <f t="shared" si="12"/>
        <v>5.4325166215791207E-3</v>
      </c>
      <c r="M39" s="93">
        <f t="shared" si="13"/>
        <v>7.5713494388358529E-3</v>
      </c>
      <c r="N39" s="235">
        <f t="shared" si="14"/>
        <v>2.9214659685863875</v>
      </c>
      <c r="O39" s="238">
        <f t="shared" si="15"/>
        <v>3.6941806671536401</v>
      </c>
      <c r="P39" s="84">
        <f t="shared" si="16"/>
        <v>-0.20917079271129091</v>
      </c>
    </row>
    <row r="40" spans="1:21">
      <c r="A40" s="32" t="s">
        <v>53</v>
      </c>
      <c r="B40" s="10">
        <f>VLOOKUP(A40,'T23'!A:N,14,0)</f>
        <v>3785</v>
      </c>
      <c r="C40" s="10">
        <f>VLOOKUP(A40,'T22'!A:N,14,FALSE)</f>
        <v>1089</v>
      </c>
      <c r="D40" s="9">
        <f t="shared" si="6"/>
        <v>2696</v>
      </c>
      <c r="E40" s="75">
        <f t="shared" si="7"/>
        <v>2.4756657483930211</v>
      </c>
      <c r="F40" s="93">
        <f t="shared" si="8"/>
        <v>3.507591595866139E-3</v>
      </c>
      <c r="G40" s="93">
        <f t="shared" si="9"/>
        <v>1.2507048853290824E-3</v>
      </c>
      <c r="H40" s="10">
        <f>VLOOKUP(A40,'N23'!A:N,14,0)</f>
        <v>7030</v>
      </c>
      <c r="I40" s="10">
        <f>VLOOKUP(A40,'N22'!A:N,14,0)</f>
        <v>2221</v>
      </c>
      <c r="J40" s="9">
        <f t="shared" si="10"/>
        <v>4809</v>
      </c>
      <c r="K40" s="75">
        <f t="shared" si="11"/>
        <v>2.1652408824853668</v>
      </c>
      <c r="L40" s="93">
        <f t="shared" si="12"/>
        <v>2.9757356903304675E-3</v>
      </c>
      <c r="M40" s="93">
        <f t="shared" si="13"/>
        <v>1.1083553324317446E-3</v>
      </c>
      <c r="N40" s="235">
        <f t="shared" si="14"/>
        <v>1.8573315719947159</v>
      </c>
      <c r="O40" s="238">
        <f t="shared" si="15"/>
        <v>2.039485766758494</v>
      </c>
      <c r="P40" s="84">
        <f t="shared" si="16"/>
        <v>-8.9313785726138906E-2</v>
      </c>
    </row>
    <row r="41" spans="1:21">
      <c r="A41" s="32" t="s">
        <v>44</v>
      </c>
      <c r="B41" s="10">
        <f>VLOOKUP(A41,'T23'!A:N,14,0)</f>
        <v>3767</v>
      </c>
      <c r="C41" s="10">
        <f>VLOOKUP(A41,'T22'!A:N,14,FALSE)</f>
        <v>2192</v>
      </c>
      <c r="D41" s="9">
        <f t="shared" si="6"/>
        <v>1575</v>
      </c>
      <c r="E41" s="75">
        <f t="shared" si="7"/>
        <v>0.71852189781021902</v>
      </c>
      <c r="F41" s="93">
        <f t="shared" si="8"/>
        <v>3.4909108432305798E-3</v>
      </c>
      <c r="G41" s="93">
        <f t="shared" si="9"/>
        <v>2.517488621341918E-3</v>
      </c>
      <c r="H41" s="10">
        <f>VLOOKUP(A41,'N23'!A:N,14,0)</f>
        <v>7176</v>
      </c>
      <c r="I41" s="10">
        <f>VLOOKUP(A41,'N22'!A:N,14,0)</f>
        <v>5203</v>
      </c>
      <c r="J41" s="9">
        <f t="shared" si="10"/>
        <v>1973</v>
      </c>
      <c r="K41" s="75">
        <f t="shared" si="11"/>
        <v>0.37920430520853343</v>
      </c>
      <c r="L41" s="93">
        <f t="shared" si="12"/>
        <v>3.0375361755066053E-3</v>
      </c>
      <c r="M41" s="93">
        <f t="shared" si="13"/>
        <v>2.5964758192896743E-3</v>
      </c>
      <c r="N41" s="235">
        <f t="shared" si="14"/>
        <v>1.9049641624634988</v>
      </c>
      <c r="O41" s="238">
        <f t="shared" si="15"/>
        <v>2.3736313868613137</v>
      </c>
      <c r="P41" s="84">
        <f t="shared" si="16"/>
        <v>-0.19744734881414772</v>
      </c>
    </row>
    <row r="42" spans="1:21" ht="15" customHeight="1">
      <c r="A42" s="32" t="s">
        <v>48</v>
      </c>
      <c r="B42" s="10">
        <f>VLOOKUP(A42,'T23'!A:N,14,0)</f>
        <v>3594</v>
      </c>
      <c r="C42" s="10">
        <f>VLOOKUP(A42,'T22'!A:N,14,FALSE)</f>
        <v>1360</v>
      </c>
      <c r="D42" s="9">
        <f t="shared" si="6"/>
        <v>2234</v>
      </c>
      <c r="E42" s="75">
        <f t="shared" si="7"/>
        <v>1.6426470588235293</v>
      </c>
      <c r="F42" s="93">
        <f t="shared" si="8"/>
        <v>3.3305902762332637E-3</v>
      </c>
      <c r="G42" s="93">
        <f t="shared" si="9"/>
        <v>1.5619454949931607E-3</v>
      </c>
      <c r="H42" s="10">
        <f>VLOOKUP(A42,'N23'!A:N,14,0)</f>
        <v>8251</v>
      </c>
      <c r="I42" s="10">
        <f>VLOOKUP(A42,'N22'!A:N,14,0)</f>
        <v>2749</v>
      </c>
      <c r="J42" s="9">
        <f t="shared" si="10"/>
        <v>5502</v>
      </c>
      <c r="K42" s="75">
        <f t="shared" si="11"/>
        <v>2.0014550745725717</v>
      </c>
      <c r="L42" s="93">
        <f t="shared" si="12"/>
        <v>3.4925739944404962E-3</v>
      </c>
      <c r="M42" s="93">
        <f t="shared" si="13"/>
        <v>1.3718454789981387E-3</v>
      </c>
      <c r="N42" s="235">
        <f t="shared" si="14"/>
        <v>2.2957707289927658</v>
      </c>
      <c r="O42" s="238">
        <f t="shared" si="15"/>
        <v>2.0213235294117649</v>
      </c>
      <c r="P42" s="84">
        <f t="shared" si="16"/>
        <v>0.13577598815211389</v>
      </c>
      <c r="U42" s="5"/>
    </row>
    <row r="43" spans="1:21" ht="15" customHeight="1">
      <c r="A43" s="32" t="s">
        <v>45</v>
      </c>
      <c r="B43" s="10">
        <f>VLOOKUP(A43,'T23'!A:N,14,0)</f>
        <v>3552</v>
      </c>
      <c r="C43" s="10">
        <f>VLOOKUP(A43,'T22'!A:N,14,FALSE)</f>
        <v>2170</v>
      </c>
      <c r="D43" s="9">
        <f t="shared" si="6"/>
        <v>1382</v>
      </c>
      <c r="E43" s="75">
        <f t="shared" si="7"/>
        <v>0.63686635944700454</v>
      </c>
      <c r="F43" s="93">
        <f t="shared" si="8"/>
        <v>3.2916685200836261E-3</v>
      </c>
      <c r="G43" s="93">
        <f t="shared" si="9"/>
        <v>2.4922218559817345E-3</v>
      </c>
      <c r="H43" s="10">
        <f>VLOOKUP(A43,'N23'!A:N,14,0)</f>
        <v>8627</v>
      </c>
      <c r="I43" s="10">
        <f>VLOOKUP(A43,'N22'!A:N,14,0)</f>
        <v>4872</v>
      </c>
      <c r="J43" s="9">
        <f t="shared" si="10"/>
        <v>3755</v>
      </c>
      <c r="K43" s="75">
        <f t="shared" si="11"/>
        <v>0.77073070607553373</v>
      </c>
      <c r="L43" s="93">
        <f t="shared" si="12"/>
        <v>3.6517314083187686E-3</v>
      </c>
      <c r="M43" s="93">
        <f t="shared" si="13"/>
        <v>2.4312954433171811E-3</v>
      </c>
      <c r="N43" s="235">
        <f t="shared" si="14"/>
        <v>2.4287725225225225</v>
      </c>
      <c r="O43" s="238">
        <f t="shared" si="15"/>
        <v>2.2451612903225806</v>
      </c>
      <c r="P43" s="84">
        <f t="shared" si="16"/>
        <v>8.1780864916640716E-2</v>
      </c>
    </row>
    <row r="44" spans="1:21">
      <c r="A44" s="32" t="s">
        <v>43</v>
      </c>
      <c r="B44" s="10">
        <f>VLOOKUP(A44,'T23'!A:N,14,0)</f>
        <v>3504</v>
      </c>
      <c r="C44" s="10">
        <f>VLOOKUP(A44,'T22'!A:N,14,FALSE)</f>
        <v>2545</v>
      </c>
      <c r="D44" s="9">
        <f t="shared" si="6"/>
        <v>959</v>
      </c>
      <c r="E44" s="75">
        <f t="shared" si="7"/>
        <v>0.37681728880157173</v>
      </c>
      <c r="F44" s="93">
        <f t="shared" si="8"/>
        <v>3.2471865130554692E-3</v>
      </c>
      <c r="G44" s="93">
        <f t="shared" si="9"/>
        <v>2.9229053564394075E-3</v>
      </c>
      <c r="H44" s="10">
        <f>VLOOKUP(A44,'N23'!A:N,14,0)</f>
        <v>6647</v>
      </c>
      <c r="I44" s="10">
        <f>VLOOKUP(A44,'N22'!A:N,14,0)</f>
        <v>9333</v>
      </c>
      <c r="J44" s="9">
        <f t="shared" si="10"/>
        <v>-2686</v>
      </c>
      <c r="K44" s="75">
        <f t="shared" si="11"/>
        <v>-0.28779599271402545</v>
      </c>
      <c r="L44" s="93">
        <f t="shared" si="12"/>
        <v>2.8136152394916954E-3</v>
      </c>
      <c r="M44" s="93">
        <f t="shared" si="13"/>
        <v>4.6574877611821122E-3</v>
      </c>
      <c r="N44" s="235">
        <f t="shared" si="14"/>
        <v>1.8969748858447488</v>
      </c>
      <c r="O44" s="238">
        <f t="shared" si="15"/>
        <v>3.6671905697445975</v>
      </c>
      <c r="P44" s="84">
        <f t="shared" si="16"/>
        <v>-0.48271712370353737</v>
      </c>
    </row>
    <row r="45" spans="1:21">
      <c r="A45" s="32" t="s">
        <v>49</v>
      </c>
      <c r="B45" s="10">
        <f>VLOOKUP(A45,'T23'!A:N,14,0)</f>
        <v>3265</v>
      </c>
      <c r="C45" s="10">
        <f>VLOOKUP(A45,'T22'!A:N,14,FALSE)</f>
        <v>1706</v>
      </c>
      <c r="D45" s="9">
        <f t="shared" si="6"/>
        <v>1559</v>
      </c>
      <c r="E45" s="75">
        <f t="shared" si="7"/>
        <v>0.91383352872215706</v>
      </c>
      <c r="F45" s="93">
        <f t="shared" si="8"/>
        <v>3.0257031863944366E-3</v>
      </c>
      <c r="G45" s="93">
        <f t="shared" si="9"/>
        <v>1.9593228047487736E-3</v>
      </c>
      <c r="H45" s="10">
        <f>VLOOKUP(A45,'N23'!A:N,14,0)</f>
        <v>6302</v>
      </c>
      <c r="I45" s="10">
        <f>VLOOKUP(A45,'N22'!A:N,14,0)</f>
        <v>11281</v>
      </c>
      <c r="J45" s="9">
        <f t="shared" si="10"/>
        <v>-4979</v>
      </c>
      <c r="K45" s="75">
        <f t="shared" si="11"/>
        <v>-0.44136158142008686</v>
      </c>
      <c r="L45" s="93">
        <f t="shared" si="12"/>
        <v>2.6675798464384929E-3</v>
      </c>
      <c r="M45" s="93">
        <f t="shared" si="13"/>
        <v>5.6296067110141873E-3</v>
      </c>
      <c r="N45" s="235">
        <f t="shared" si="14"/>
        <v>1.9301684532924961</v>
      </c>
      <c r="O45" s="238">
        <f t="shared" si="15"/>
        <v>6.6125439624853461</v>
      </c>
      <c r="P45" s="84">
        <f t="shared" si="16"/>
        <v>-0.70810501007738691</v>
      </c>
    </row>
    <row r="46" spans="1:21">
      <c r="A46" s="32" t="s">
        <v>51</v>
      </c>
      <c r="B46" s="10">
        <f>VLOOKUP(A46,'T23'!A:N,14,0)</f>
        <v>2997</v>
      </c>
      <c r="C46" s="10">
        <f>VLOOKUP(A46,'T22'!A:N,14,FALSE)</f>
        <v>1549</v>
      </c>
      <c r="D46" s="9">
        <f t="shared" si="6"/>
        <v>1448</v>
      </c>
      <c r="E46" s="75">
        <f t="shared" si="7"/>
        <v>0.93479664299548104</v>
      </c>
      <c r="F46" s="93">
        <f t="shared" si="8"/>
        <v>2.7773453138205595E-3</v>
      </c>
      <c r="G46" s="93">
        <f t="shared" si="9"/>
        <v>1.7790099792238279E-3</v>
      </c>
      <c r="H46" s="10">
        <f>VLOOKUP(A46,'N23'!A:N,14,0)</f>
        <v>5738</v>
      </c>
      <c r="I46" s="10">
        <f>VLOOKUP(A46,'N22'!A:N,14,0)</f>
        <v>3041</v>
      </c>
      <c r="J46" s="9">
        <f t="shared" si="10"/>
        <v>2697</v>
      </c>
      <c r="K46" s="75">
        <f t="shared" si="11"/>
        <v>0.88687931601446901</v>
      </c>
      <c r="L46" s="93">
        <f t="shared" si="12"/>
        <v>2.4288437256210845E-3</v>
      </c>
      <c r="M46" s="93">
        <f t="shared" si="13"/>
        <v>1.5175635145992503E-3</v>
      </c>
      <c r="N46" s="235">
        <f t="shared" si="14"/>
        <v>1.9145812479145812</v>
      </c>
      <c r="O46" s="238">
        <f t="shared" si="15"/>
        <v>1.9632020658489349</v>
      </c>
      <c r="P46" s="84">
        <f t="shared" si="16"/>
        <v>-2.4766079243773054E-2</v>
      </c>
    </row>
    <row r="47" spans="1:21">
      <c r="A47" s="32" t="s">
        <v>46</v>
      </c>
      <c r="B47" s="10">
        <f>VLOOKUP(A47,'T23'!A:N,14,0)</f>
        <v>2715</v>
      </c>
      <c r="C47" s="10">
        <f>VLOOKUP(A47,'T22'!A:N,14,FALSE)</f>
        <v>2038</v>
      </c>
      <c r="D47" s="9">
        <f t="shared" si="6"/>
        <v>677</v>
      </c>
      <c r="E47" s="75">
        <f t="shared" si="7"/>
        <v>0.33218842001962701</v>
      </c>
      <c r="F47" s="93">
        <f t="shared" si="8"/>
        <v>2.5160135225301365E-3</v>
      </c>
      <c r="G47" s="93">
        <f t="shared" si="9"/>
        <v>2.3406212638206335E-3</v>
      </c>
      <c r="H47" s="10">
        <f>VLOOKUP(A47,'N23'!A:N,14,0)</f>
        <v>5653</v>
      </c>
      <c r="I47" s="10">
        <f>VLOOKUP(A47,'N22'!A:N,14,0)</f>
        <v>4311</v>
      </c>
      <c r="J47" s="9">
        <f t="shared" si="10"/>
        <v>1342</v>
      </c>
      <c r="K47" s="75">
        <f t="shared" si="11"/>
        <v>0.31129668290419854</v>
      </c>
      <c r="L47" s="93">
        <f t="shared" si="12"/>
        <v>2.39286399110073E-3</v>
      </c>
      <c r="M47" s="93">
        <f t="shared" si="13"/>
        <v>2.1513371625903875E-3</v>
      </c>
      <c r="N47" s="235">
        <f t="shared" si="14"/>
        <v>2.0821362799263352</v>
      </c>
      <c r="O47" s="238">
        <f t="shared" si="15"/>
        <v>2.1153091265947008</v>
      </c>
      <c r="P47" s="84">
        <f t="shared" si="16"/>
        <v>-1.5682268965467205E-2</v>
      </c>
    </row>
    <row r="48" spans="1:21">
      <c r="A48" s="32" t="s">
        <v>50</v>
      </c>
      <c r="B48" s="10">
        <f>VLOOKUP(A48,'T23'!A:N,14,0)</f>
        <v>2505</v>
      </c>
      <c r="C48" s="10">
        <f>VLOOKUP(A48,'T22'!A:N,14,FALSE)</f>
        <v>1194</v>
      </c>
      <c r="D48" s="9">
        <f t="shared" si="6"/>
        <v>1311</v>
      </c>
      <c r="E48" s="75">
        <f t="shared" si="7"/>
        <v>1.0979899497487438</v>
      </c>
      <c r="F48" s="93">
        <f t="shared" si="8"/>
        <v>2.3214047417819492E-3</v>
      </c>
      <c r="G48" s="93">
        <f t="shared" si="9"/>
        <v>1.3712962654572308E-3</v>
      </c>
      <c r="H48" s="10">
        <f>VLOOKUP(A48,'N23'!A:N,14,0)</f>
        <v>6577</v>
      </c>
      <c r="I48" s="10">
        <f>VLOOKUP(A48,'N22'!A:N,14,0)</f>
        <v>5025</v>
      </c>
      <c r="J48" s="9">
        <f t="shared" si="10"/>
        <v>1552</v>
      </c>
      <c r="K48" s="75">
        <f t="shared" si="11"/>
        <v>0.30885572139303474</v>
      </c>
      <c r="L48" s="93">
        <f t="shared" si="12"/>
        <v>2.7839848698866976E-3</v>
      </c>
      <c r="M48" s="93">
        <f t="shared" si="13"/>
        <v>2.507647701697216E-3</v>
      </c>
      <c r="N48" s="235">
        <f t="shared" si="14"/>
        <v>2.6255489021956087</v>
      </c>
      <c r="O48" s="238">
        <f t="shared" si="15"/>
        <v>4.208542713567839</v>
      </c>
      <c r="P48" s="84">
        <f t="shared" si="16"/>
        <v>-0.37613823100068522</v>
      </c>
    </row>
    <row r="49" spans="1:21">
      <c r="A49" s="32" t="s">
        <v>42</v>
      </c>
      <c r="B49" s="10">
        <f>VLOOKUP(A49,'T23'!A:N,14,0)</f>
        <v>1831</v>
      </c>
      <c r="C49" s="10">
        <f>VLOOKUP(A49,'T22'!A:N,14,FALSE)</f>
        <v>1433</v>
      </c>
      <c r="D49" s="9">
        <f t="shared" si="6"/>
        <v>398</v>
      </c>
      <c r="E49" s="75">
        <f t="shared" si="7"/>
        <v>0.27773900907187721</v>
      </c>
      <c r="F49" s="93">
        <f t="shared" si="8"/>
        <v>1.6968032264282431E-3</v>
      </c>
      <c r="G49" s="93">
        <f t="shared" si="9"/>
        <v>1.6457852164155878E-3</v>
      </c>
      <c r="H49" s="10">
        <f>VLOOKUP(A49,'N23'!A:N,14,0)</f>
        <v>3563</v>
      </c>
      <c r="I49" s="10">
        <f>VLOOKUP(A49,'N22'!A:N,14,0)</f>
        <v>2727</v>
      </c>
      <c r="J49" s="9">
        <f t="shared" si="10"/>
        <v>836</v>
      </c>
      <c r="K49" s="75">
        <f t="shared" si="11"/>
        <v>0.30656398973230647</v>
      </c>
      <c r="L49" s="93">
        <f t="shared" si="12"/>
        <v>1.5081858128943749E-3</v>
      </c>
      <c r="M49" s="93">
        <f t="shared" si="13"/>
        <v>1.3608667228912055E-3</v>
      </c>
      <c r="N49" s="235">
        <f t="shared" si="14"/>
        <v>1.9459311851447296</v>
      </c>
      <c r="O49" s="238">
        <f t="shared" si="15"/>
        <v>1.9030006978367062</v>
      </c>
      <c r="P49" s="84">
        <f t="shared" si="16"/>
        <v>2.2559364984377606E-2</v>
      </c>
    </row>
    <row r="50" spans="1:21">
      <c r="A50" s="32" t="s">
        <v>47</v>
      </c>
      <c r="B50" s="10">
        <f>VLOOKUP(A50,'T23'!A:N,14,0)</f>
        <v>1740</v>
      </c>
      <c r="C50" s="10">
        <f>VLOOKUP(A50,'T22'!A:N,14,FALSE)</f>
        <v>1263</v>
      </c>
      <c r="D50" s="9">
        <f t="shared" si="6"/>
        <v>477</v>
      </c>
      <c r="E50" s="75">
        <f t="shared" si="7"/>
        <v>0.37767220902612819</v>
      </c>
      <c r="F50" s="93">
        <f t="shared" si="8"/>
        <v>1.6124727547706952E-3</v>
      </c>
      <c r="G50" s="93">
        <f t="shared" si="9"/>
        <v>1.4505420295414426E-3</v>
      </c>
      <c r="H50" s="10">
        <f>VLOOKUP(A50,'N23'!A:N,14,0)</f>
        <v>3922</v>
      </c>
      <c r="I50" s="10">
        <f>VLOOKUP(A50,'N22'!A:N,14,0)</f>
        <v>2690</v>
      </c>
      <c r="J50" s="9">
        <f t="shared" si="10"/>
        <v>1232</v>
      </c>
      <c r="K50" s="75">
        <f t="shared" si="11"/>
        <v>0.45799256505576214</v>
      </c>
      <c r="L50" s="93">
        <f t="shared" si="12"/>
        <v>1.6601472798685767E-3</v>
      </c>
      <c r="M50" s="93">
        <f t="shared" si="13"/>
        <v>1.3424024512568181E-3</v>
      </c>
      <c r="N50" s="235">
        <f t="shared" si="14"/>
        <v>2.254022988505747</v>
      </c>
      <c r="O50" s="238">
        <f t="shared" si="15"/>
        <v>2.1298495645288993</v>
      </c>
      <c r="P50" s="84">
        <f t="shared" si="16"/>
        <v>5.8301499807716928E-2</v>
      </c>
    </row>
    <row r="51" spans="1:21">
      <c r="A51" s="32" t="s">
        <v>54</v>
      </c>
      <c r="B51" s="10">
        <f>VLOOKUP(A51,'T23'!A:N,14,0)</f>
        <v>1314</v>
      </c>
      <c r="C51" s="10">
        <f>VLOOKUP(A51,'T22'!A:N,14,FALSE)</f>
        <v>782</v>
      </c>
      <c r="D51" s="9">
        <f t="shared" si="6"/>
        <v>532</v>
      </c>
      <c r="E51" s="75">
        <f t="shared" si="7"/>
        <v>0.68030690537084393</v>
      </c>
      <c r="F51" s="93">
        <f t="shared" si="8"/>
        <v>1.217694942395801E-3</v>
      </c>
      <c r="G51" s="93">
        <f t="shared" si="9"/>
        <v>8.9811865962106745E-4</v>
      </c>
      <c r="H51" s="10">
        <f>VLOOKUP(A51,'N23'!A:N,14,0)</f>
        <v>3034</v>
      </c>
      <c r="I51" s="10">
        <f>VLOOKUP(A51,'N22'!A:N,14,0)</f>
        <v>1909</v>
      </c>
      <c r="J51" s="9">
        <f t="shared" si="10"/>
        <v>1125</v>
      </c>
      <c r="K51" s="75">
        <f t="shared" si="11"/>
        <v>0.58931377684651642</v>
      </c>
      <c r="L51" s="93">
        <f t="shared" si="12"/>
        <v>1.2842648768794649E-3</v>
      </c>
      <c r="M51" s="93">
        <f t="shared" si="13"/>
        <v>9.5265660946069358E-4</v>
      </c>
      <c r="N51" s="235">
        <f t="shared" si="14"/>
        <v>2.3089802130898023</v>
      </c>
      <c r="O51" s="238">
        <f t="shared" si="15"/>
        <v>2.4411764705882355</v>
      </c>
      <c r="P51" s="84">
        <f t="shared" si="16"/>
        <v>-5.4152683794538858E-2</v>
      </c>
    </row>
    <row r="52" spans="1:21">
      <c r="A52" s="32" t="s">
        <v>52</v>
      </c>
      <c r="B52" s="10">
        <f>VLOOKUP(A52,'T23'!A:N,14,0)</f>
        <v>1199</v>
      </c>
      <c r="C52" s="10">
        <f>VLOOKUP(A52,'T22'!A:N,14,FALSE)</f>
        <v>918</v>
      </c>
      <c r="D52" s="9">
        <f t="shared" si="6"/>
        <v>281</v>
      </c>
      <c r="E52" s="75">
        <f t="shared" si="7"/>
        <v>0.3061002178649237</v>
      </c>
      <c r="F52" s="93">
        <f t="shared" si="8"/>
        <v>1.1111234672241744E-3</v>
      </c>
      <c r="G52" s="93">
        <f t="shared" si="9"/>
        <v>1.0543132091203834E-3</v>
      </c>
      <c r="H52" s="10">
        <f>VLOOKUP(A52,'N23'!A:N,14,0)</f>
        <v>3352</v>
      </c>
      <c r="I52" s="10">
        <f>VLOOKUP(A52,'N22'!A:N,14,0)</f>
        <v>1926</v>
      </c>
      <c r="J52" s="9">
        <f t="shared" si="10"/>
        <v>1426</v>
      </c>
      <c r="K52" s="75">
        <f t="shared" si="11"/>
        <v>0.74039460020768422</v>
      </c>
      <c r="L52" s="93">
        <f t="shared" si="12"/>
        <v>1.4188714130850251E-3</v>
      </c>
      <c r="M52" s="93">
        <f t="shared" si="13"/>
        <v>9.6114019372514181E-4</v>
      </c>
      <c r="N52" s="235">
        <f t="shared" si="14"/>
        <v>2.7956630525437864</v>
      </c>
      <c r="O52" s="238">
        <f t="shared" si="15"/>
        <v>2.0980392156862746</v>
      </c>
      <c r="P52" s="84">
        <f t="shared" si="16"/>
        <v>0.33251229607227195</v>
      </c>
    </row>
    <row r="53" spans="1:21" ht="15" thickBot="1">
      <c r="A53" s="33" t="s">
        <v>55</v>
      </c>
      <c r="B53" s="13">
        <f>VLOOKUP(A53,'T23'!A:N,14,0)</f>
        <v>699</v>
      </c>
      <c r="C53" s="13">
        <f>VLOOKUP(A53,'T22'!A:N,14,FALSE)</f>
        <v>276</v>
      </c>
      <c r="D53" s="14">
        <f t="shared" si="6"/>
        <v>423</v>
      </c>
      <c r="E53" s="81">
        <f t="shared" si="7"/>
        <v>1.5326086956521738</v>
      </c>
      <c r="F53" s="93">
        <f t="shared" si="8"/>
        <v>6.477692273475379E-4</v>
      </c>
      <c r="G53" s="93">
        <f t="shared" si="9"/>
        <v>3.1698305633684731E-4</v>
      </c>
      <c r="H53" s="13">
        <f>VLOOKUP(A53,'N23'!A:N,14,0)</f>
        <v>1366</v>
      </c>
      <c r="I53" s="13">
        <f>VLOOKUP(A53,'N22'!A:N,14,0)</f>
        <v>633</v>
      </c>
      <c r="J53" s="14">
        <f t="shared" si="10"/>
        <v>733</v>
      </c>
      <c r="K53" s="81">
        <f t="shared" si="11"/>
        <v>1.1579778830963665</v>
      </c>
      <c r="L53" s="93">
        <f t="shared" si="12"/>
        <v>5.7821549829180916E-4</v>
      </c>
      <c r="M53" s="93">
        <f t="shared" si="13"/>
        <v>3.1588875525857466E-4</v>
      </c>
      <c r="N53" s="245">
        <f t="shared" si="14"/>
        <v>1.9542203147353361</v>
      </c>
      <c r="O53" s="246">
        <f t="shared" si="15"/>
        <v>2.2934782608695654</v>
      </c>
      <c r="P53" s="81">
        <f t="shared" si="16"/>
        <v>-0.14792289594478247</v>
      </c>
    </row>
    <row r="54" spans="1:21" ht="15" thickBot="1">
      <c r="D54" s="4"/>
      <c r="E54" s="4"/>
      <c r="F54" s="5"/>
      <c r="G54" s="5"/>
      <c r="H54" s="5"/>
      <c r="I54" s="5"/>
      <c r="J54" s="15"/>
      <c r="K54" s="2"/>
      <c r="L54" s="6"/>
      <c r="M54" s="6"/>
      <c r="N54" s="261"/>
      <c r="O54" s="242"/>
      <c r="P54" s="2"/>
      <c r="U54" s="5"/>
    </row>
    <row r="55" spans="1:21" ht="15">
      <c r="A55" s="21" t="s">
        <v>57</v>
      </c>
      <c r="B55" s="11">
        <f>'T23'!N9</f>
        <v>922463</v>
      </c>
      <c r="C55" s="11">
        <f>'T22'!N9</f>
        <v>753981</v>
      </c>
      <c r="D55" s="12">
        <f>B55-C55</f>
        <v>168482</v>
      </c>
      <c r="E55" s="80">
        <f>B55/C55-1</f>
        <v>0.22345655925016672</v>
      </c>
      <c r="F55" s="93">
        <f>B55/$B$7</f>
        <v>0.85485428435864363</v>
      </c>
      <c r="G55" s="93">
        <f>C55/$C$7</f>
        <v>0.86593913695620461</v>
      </c>
      <c r="H55" s="11">
        <f>'N23'!N9</f>
        <v>1921154</v>
      </c>
      <c r="I55" s="11">
        <f>'N22'!N9</f>
        <v>1689749</v>
      </c>
      <c r="J55" s="12">
        <f>H55-I55</f>
        <v>231405</v>
      </c>
      <c r="K55" s="80">
        <f>H55/I55-1</f>
        <v>0.13694637487579508</v>
      </c>
      <c r="L55" s="93">
        <f>H55/$H$7</f>
        <v>0.81320718697313499</v>
      </c>
      <c r="M55" s="93">
        <f>I55/$I$7</f>
        <v>0.8432428251333669</v>
      </c>
      <c r="N55" s="259">
        <f>H55/B55</f>
        <v>2.082635292689246</v>
      </c>
      <c r="O55" s="260">
        <f t="shared" ref="O55:O61" si="17">I55/C55</f>
        <v>2.2411028925132066</v>
      </c>
      <c r="P55" s="83">
        <f>N55/O55-1</f>
        <v>-7.0709649411166753E-2</v>
      </c>
      <c r="U55" s="5"/>
    </row>
    <row r="56" spans="1:21" ht="15">
      <c r="A56" s="18" t="s">
        <v>58</v>
      </c>
      <c r="B56" s="10">
        <f>'T23'!N58</f>
        <v>70524</v>
      </c>
      <c r="C56" s="10">
        <f>'T22'!N58</f>
        <v>47299</v>
      </c>
      <c r="D56" s="9">
        <f>B56-C56</f>
        <v>23225</v>
      </c>
      <c r="E56" s="75">
        <f>B56/C56-1</f>
        <v>0.49102518023636854</v>
      </c>
      <c r="F56" s="93">
        <f t="shared" ref="F56:F61" si="18">B56/$B$7</f>
        <v>6.5355188826119834E-2</v>
      </c>
      <c r="G56" s="93">
        <f>C56/$C$7</f>
        <v>5.4322397035059936E-2</v>
      </c>
      <c r="H56" s="10">
        <f>'N23'!N58</f>
        <v>254942</v>
      </c>
      <c r="I56" s="10">
        <f>'N22'!N58</f>
        <v>168955</v>
      </c>
      <c r="J56" s="9">
        <f>H56-I56</f>
        <v>85987</v>
      </c>
      <c r="K56" s="75">
        <f>H56/I56-1</f>
        <v>0.50893433162676449</v>
      </c>
      <c r="L56" s="93">
        <f t="shared" ref="L56:L61" si="19">H56/$H$7</f>
        <v>0.10791465268338976</v>
      </c>
      <c r="M56" s="93">
        <f t="shared" ref="M56:M61" si="20">I56/$I$7</f>
        <v>8.4314351729403603E-2</v>
      </c>
      <c r="N56" s="235">
        <f>H56/B56</f>
        <v>3.6149679541716293</v>
      </c>
      <c r="O56" s="238">
        <f t="shared" si="17"/>
        <v>3.5720628343093934</v>
      </c>
      <c r="P56" s="84">
        <f>N56/O56-1</f>
        <v>1.2011300431262084E-2</v>
      </c>
      <c r="U56" s="5"/>
    </row>
    <row r="57" spans="1:21" ht="15">
      <c r="A57" s="18" t="s">
        <v>59</v>
      </c>
      <c r="B57" s="10">
        <f>'T23'!N50</f>
        <v>69138</v>
      </c>
      <c r="C57" s="10">
        <f>'T22'!N50</f>
        <v>51443</v>
      </c>
      <c r="D57" s="9">
        <f t="shared" ref="D57:D61" si="21">B57-C57</f>
        <v>17695</v>
      </c>
      <c r="E57" s="75">
        <f t="shared" ref="E57:E61" si="22">B57/C57-1</f>
        <v>0.34397294092490727</v>
      </c>
      <c r="F57" s="93">
        <f t="shared" si="18"/>
        <v>6.4070770873181804E-2</v>
      </c>
      <c r="G57" s="93">
        <f t="shared" ref="G57:G61" si="23">C57/$C$7</f>
        <v>5.9081736837450861E-2</v>
      </c>
      <c r="H57" s="10">
        <f>'N23'!N50</f>
        <v>152173</v>
      </c>
      <c r="I57" s="10">
        <f>'N22'!N50</f>
        <v>104707</v>
      </c>
      <c r="J57" s="9">
        <f t="shared" ref="J57:J61" si="24">H57-I57</f>
        <v>47466</v>
      </c>
      <c r="K57" s="75">
        <f t="shared" ref="K57:K61" si="25">H57/I57-1</f>
        <v>0.45332212746043732</v>
      </c>
      <c r="L57" s="93">
        <f>H57/$H$7</f>
        <v>6.4413460484304158E-2</v>
      </c>
      <c r="M57" s="93">
        <f t="shared" si="20"/>
        <v>5.2252391622211021E-2</v>
      </c>
      <c r="N57" s="235">
        <f t="shared" ref="N57:N61" si="26">H57/B57</f>
        <v>2.2010037895224044</v>
      </c>
      <c r="O57" s="238">
        <f t="shared" si="17"/>
        <v>2.035398402114962</v>
      </c>
      <c r="P57" s="84">
        <f t="shared" ref="P57:P61" si="27">N57/O57-1</f>
        <v>8.1362639980145035E-2</v>
      </c>
      <c r="U57" s="5"/>
    </row>
    <row r="58" spans="1:21">
      <c r="A58" s="22" t="s">
        <v>60</v>
      </c>
      <c r="B58" s="10">
        <f>'T23'!N51</f>
        <v>58184</v>
      </c>
      <c r="C58" s="10">
        <f>'T22'!N51</f>
        <v>45813</v>
      </c>
      <c r="D58" s="9">
        <f t="shared" si="21"/>
        <v>12371</v>
      </c>
      <c r="E58" s="75">
        <f t="shared" si="22"/>
        <v>0.27003252351952511</v>
      </c>
      <c r="F58" s="93">
        <f>B58/$B$7</f>
        <v>5.3919606185964447E-2</v>
      </c>
      <c r="G58" s="93">
        <f t="shared" si="23"/>
        <v>5.2615741883912992E-2</v>
      </c>
      <c r="H58" s="10">
        <f>'N23'!N51</f>
        <v>127673</v>
      </c>
      <c r="I58" s="10">
        <f>'N22'!N51</f>
        <v>91951</v>
      </c>
      <c r="J58" s="9">
        <f t="shared" si="24"/>
        <v>35722</v>
      </c>
      <c r="K58" s="75">
        <f t="shared" si="25"/>
        <v>0.38848952159302241</v>
      </c>
      <c r="L58" s="93">
        <f t="shared" si="19"/>
        <v>5.4042831122555021E-2</v>
      </c>
      <c r="M58" s="93">
        <f t="shared" si="20"/>
        <v>4.5886709217663822E-2</v>
      </c>
      <c r="N58" s="235">
        <f t="shared" si="26"/>
        <v>2.1942974013474497</v>
      </c>
      <c r="O58" s="238">
        <f t="shared" si="17"/>
        <v>2.007094056272237</v>
      </c>
      <c r="P58" s="84">
        <f t="shared" si="27"/>
        <v>9.3270838250054E-2</v>
      </c>
      <c r="U58" s="5"/>
    </row>
    <row r="59" spans="1:21">
      <c r="A59" s="22" t="s">
        <v>61</v>
      </c>
      <c r="B59" s="10">
        <f>'T23'!N55</f>
        <v>10954</v>
      </c>
      <c r="C59" s="10">
        <f>'T22'!N55</f>
        <v>5630</v>
      </c>
      <c r="D59" s="9">
        <f t="shared" si="21"/>
        <v>5324</v>
      </c>
      <c r="E59" s="75">
        <f t="shared" si="22"/>
        <v>0.94564831261101245</v>
      </c>
      <c r="F59" s="93">
        <f t="shared" si="18"/>
        <v>1.0151164687217353E-2</v>
      </c>
      <c r="G59" s="93">
        <f t="shared" si="23"/>
        <v>6.4659949535378642E-3</v>
      </c>
      <c r="H59" s="10">
        <f>'N23'!N55</f>
        <v>24500</v>
      </c>
      <c r="I59" s="10">
        <f>'N22'!N55</f>
        <v>12756</v>
      </c>
      <c r="J59" s="9">
        <f t="shared" si="24"/>
        <v>11744</v>
      </c>
      <c r="K59" s="75">
        <f t="shared" si="25"/>
        <v>0.92066478519912187</v>
      </c>
      <c r="L59" s="93">
        <f t="shared" si="19"/>
        <v>1.037062936174914E-2</v>
      </c>
      <c r="M59" s="93">
        <f t="shared" si="20"/>
        <v>6.3656824045472014E-3</v>
      </c>
      <c r="N59" s="235">
        <f t="shared" si="26"/>
        <v>2.2366258900858136</v>
      </c>
      <c r="O59" s="238">
        <f t="shared" si="17"/>
        <v>2.2657193605683839</v>
      </c>
      <c r="P59" s="84">
        <f t="shared" si="27"/>
        <v>-1.2840721136474609E-2</v>
      </c>
      <c r="U59" s="5"/>
    </row>
    <row r="60" spans="1:21" ht="15">
      <c r="A60" s="18" t="s">
        <v>62</v>
      </c>
      <c r="B60" s="10">
        <f>'T23'!N64</f>
        <v>3667</v>
      </c>
      <c r="C60" s="10">
        <f>'T22'!N64</f>
        <v>2092</v>
      </c>
      <c r="D60" s="9">
        <f t="shared" si="21"/>
        <v>1575</v>
      </c>
      <c r="E60" s="75">
        <f t="shared" si="22"/>
        <v>0.75286806883365198</v>
      </c>
      <c r="F60" s="93">
        <f t="shared" si="18"/>
        <v>3.3982399952552527E-3</v>
      </c>
      <c r="G60" s="93">
        <f t="shared" si="23"/>
        <v>2.4026396878865383E-3</v>
      </c>
      <c r="H60" s="10">
        <f>'N23'!N64</f>
        <v>6980</v>
      </c>
      <c r="I60" s="10">
        <f>'N22'!N64</f>
        <v>4344</v>
      </c>
      <c r="J60" s="9">
        <f t="shared" si="24"/>
        <v>2636</v>
      </c>
      <c r="K60" s="75">
        <f t="shared" si="25"/>
        <v>0.6068139963167587</v>
      </c>
      <c r="L60" s="93">
        <f t="shared" si="19"/>
        <v>2.9545711406126123E-3</v>
      </c>
      <c r="M60" s="93">
        <f t="shared" si="20"/>
        <v>2.1678052967507872E-3</v>
      </c>
      <c r="N60" s="235">
        <f t="shared" si="26"/>
        <v>1.9034633215162258</v>
      </c>
      <c r="O60" s="238">
        <f t="shared" si="17"/>
        <v>2.0764818355640537</v>
      </c>
      <c r="P60" s="84">
        <f t="shared" si="27"/>
        <v>-8.3322912382149172E-2</v>
      </c>
      <c r="U60" s="5"/>
    </row>
    <row r="61" spans="1:21" ht="15.75" thickBot="1">
      <c r="A61" s="23" t="s">
        <v>63</v>
      </c>
      <c r="B61" s="13">
        <f>'T23'!N47</f>
        <v>3666</v>
      </c>
      <c r="C61" s="13">
        <f>'T22'!N47</f>
        <v>3319</v>
      </c>
      <c r="D61" s="14">
        <f t="shared" si="21"/>
        <v>347</v>
      </c>
      <c r="E61" s="81">
        <f t="shared" si="22"/>
        <v>0.10454956312142216</v>
      </c>
      <c r="F61" s="93">
        <f t="shared" si="18"/>
        <v>3.3973132867754995E-3</v>
      </c>
      <c r="G61" s="93">
        <f t="shared" si="23"/>
        <v>3.8118361013840447E-3</v>
      </c>
      <c r="H61" s="13">
        <f>'N23'!N47</f>
        <v>7854</v>
      </c>
      <c r="I61" s="13">
        <f>'N22'!N47</f>
        <v>9950</v>
      </c>
      <c r="J61" s="14">
        <f t="shared" si="24"/>
        <v>-2096</v>
      </c>
      <c r="K61" s="81">
        <f t="shared" si="25"/>
        <v>-0.21065326633165826</v>
      </c>
      <c r="L61" s="93">
        <f t="shared" si="19"/>
        <v>3.3245274696807243E-3</v>
      </c>
      <c r="M61" s="93">
        <f t="shared" si="20"/>
        <v>4.9653919665447362E-3</v>
      </c>
      <c r="N61" s="245">
        <f t="shared" si="26"/>
        <v>2.1423895253682486</v>
      </c>
      <c r="O61" s="246">
        <f t="shared" si="17"/>
        <v>2.9978909310033144</v>
      </c>
      <c r="P61" s="85">
        <f t="shared" si="27"/>
        <v>-0.28536775530681235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206" t="s">
        <v>66</v>
      </c>
    </row>
    <row r="67" spans="1:3" ht="15" thickBot="1">
      <c r="A67" s="207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B10:B53"/>
    </sortState>
  </autoFilter>
  <mergeCells count="3">
    <mergeCell ref="B3:G3"/>
    <mergeCell ref="H3:M3"/>
    <mergeCell ref="N3:P3"/>
  </mergeCells>
  <conditionalFormatting sqref="D1:D3 J1:J3 D5:D53 J5:J1048576 D55:D1048576">
    <cfRule type="cellIs" dxfId="36" priority="7" operator="lessThan">
      <formula>0</formula>
    </cfRule>
  </conditionalFormatting>
  <conditionalFormatting sqref="D54">
    <cfRule type="cellIs" dxfId="35" priority="1" operator="lessThan">
      <formula>0</formula>
    </cfRule>
    <cfRule type="cellIs" dxfId="34" priority="2" operator="greaterThan">
      <formula>0</formula>
    </cfRule>
  </conditionalFormatting>
  <conditionalFormatting sqref="E1:E3 K1:K3 P1:P3 E5:E1048576 K5:K1048576 P5:P1048576">
    <cfRule type="cellIs" dxfId="33" priority="5" operator="lessThan">
      <formula>0</formula>
    </cfRule>
    <cfRule type="cellIs" dxfId="32" priority="6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8136-54DD-41A1-8624-36EB83F7FEAF}">
  <sheetPr>
    <tabColor rgb="FFBBAFE7"/>
    <pageSetUpPr fitToPage="1"/>
  </sheetPr>
  <dimension ref="A1:AC70"/>
  <sheetViews>
    <sheetView zoomScale="90" zoomScaleNormal="9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5" t="s">
        <v>106</v>
      </c>
      <c r="B3" s="265" t="s">
        <v>1</v>
      </c>
      <c r="C3" s="266"/>
      <c r="D3" s="266"/>
      <c r="E3" s="266"/>
      <c r="F3" s="266"/>
      <c r="G3" s="267"/>
      <c r="H3" s="265" t="s">
        <v>2</v>
      </c>
      <c r="I3" s="266"/>
      <c r="J3" s="266"/>
      <c r="K3" s="266"/>
      <c r="L3" s="266"/>
      <c r="M3" s="267"/>
      <c r="N3" s="268" t="s">
        <v>3</v>
      </c>
      <c r="O3" s="269"/>
      <c r="P3" s="270"/>
    </row>
    <row r="4" spans="1:29" s="139" customFormat="1" ht="74.25" customHeight="1">
      <c r="A4" s="154" t="s">
        <v>107</v>
      </c>
      <c r="B4" s="210">
        <v>2019</v>
      </c>
      <c r="C4" s="209">
        <v>2023</v>
      </c>
      <c r="D4" s="52" t="s">
        <v>4</v>
      </c>
      <c r="E4" s="77" t="s">
        <v>102</v>
      </c>
      <c r="F4" s="52" t="s">
        <v>69</v>
      </c>
      <c r="G4" s="52" t="s">
        <v>101</v>
      </c>
      <c r="H4" s="210">
        <v>2019</v>
      </c>
      <c r="I4" s="209">
        <v>2023</v>
      </c>
      <c r="J4" s="52" t="s">
        <v>8</v>
      </c>
      <c r="K4" s="77" t="s">
        <v>102</v>
      </c>
      <c r="L4" s="52" t="s">
        <v>69</v>
      </c>
      <c r="M4" s="52" t="s">
        <v>101</v>
      </c>
      <c r="N4" s="210">
        <v>2019</v>
      </c>
      <c r="O4" s="209">
        <v>2023</v>
      </c>
      <c r="P4" s="77" t="s">
        <v>99</v>
      </c>
    </row>
    <row r="5" spans="1:29" ht="15.75" customHeight="1">
      <c r="A5" s="18" t="s">
        <v>9</v>
      </c>
      <c r="B5" s="10">
        <f>'T2019'!N6</f>
        <v>3203342</v>
      </c>
      <c r="C5" s="10">
        <f>'T23'!N6</f>
        <v>3168205</v>
      </c>
      <c r="D5" s="9">
        <f>C5-B5</f>
        <v>-35137</v>
      </c>
      <c r="E5" s="75">
        <f>C5/B5-1</f>
        <v>-1.0968856900074986E-2</v>
      </c>
      <c r="F5" s="93">
        <f t="array" ref="F5:F7">B5:B7/B5</f>
        <v>1</v>
      </c>
      <c r="G5" s="93">
        <f t="array" ref="G5:G7">C5:C7/C5</f>
        <v>1</v>
      </c>
      <c r="H5" s="10">
        <f>'N2019'!N6</f>
        <v>7172475</v>
      </c>
      <c r="I5" s="10">
        <f>'N23'!N6</f>
        <v>6795373</v>
      </c>
      <c r="J5" s="9">
        <f>I5-H5</f>
        <v>-377102</v>
      </c>
      <c r="K5" s="75">
        <f>I5/H5-1</f>
        <v>-5.2576272486136277E-2</v>
      </c>
      <c r="L5" s="93">
        <f t="array" ref="L5:L7">H5:H7/H5</f>
        <v>1</v>
      </c>
      <c r="M5" s="93">
        <f t="array" ref="M5:M7">I5:I7/I5</f>
        <v>1</v>
      </c>
      <c r="N5" s="53">
        <f t="shared" ref="N5:O9" si="0">H5/B5</f>
        <v>2.2390600191924559</v>
      </c>
      <c r="O5" s="54">
        <f t="shared" si="0"/>
        <v>2.1448653101677446</v>
      </c>
      <c r="P5" s="75">
        <f>O5/N5-1</f>
        <v>-4.2068862923417161E-2</v>
      </c>
    </row>
    <row r="6" spans="1:29" ht="15">
      <c r="A6" s="18" t="s">
        <v>10</v>
      </c>
      <c r="B6" s="10">
        <f>'T2019'!N7</f>
        <v>1663273</v>
      </c>
      <c r="C6" s="10">
        <f>'T23'!N7</f>
        <v>2089117</v>
      </c>
      <c r="D6" s="9">
        <f t="shared" ref="D6:D9" si="1">C6-B6</f>
        <v>425844</v>
      </c>
      <c r="E6" s="75">
        <f>C6/B6-1</f>
        <v>0.25602772365089788</v>
      </c>
      <c r="F6" s="93">
        <v>0.51923054110363487</v>
      </c>
      <c r="G6" s="93">
        <v>0.65940082791359778</v>
      </c>
      <c r="H6" s="10">
        <f>'N2019'!N7</f>
        <v>3869434</v>
      </c>
      <c r="I6" s="10">
        <f>'N23'!N7</f>
        <v>4432932</v>
      </c>
      <c r="J6" s="9">
        <f t="shared" ref="J6:J9" si="2">I6-H6</f>
        <v>563498</v>
      </c>
      <c r="K6" s="75">
        <f t="shared" ref="K6:K9" si="3">I6/H6-1</f>
        <v>0.14562801691410154</v>
      </c>
      <c r="L6" s="93">
        <v>0.53948379046284578</v>
      </c>
      <c r="M6" s="93">
        <v>0.65234564754576385</v>
      </c>
      <c r="N6" s="53">
        <f t="shared" si="0"/>
        <v>2.326397410407071</v>
      </c>
      <c r="O6" s="54">
        <f t="shared" si="0"/>
        <v>2.1219165800670812</v>
      </c>
      <c r="P6" s="75">
        <f>O6/N6-1</f>
        <v>-8.7895915558214965E-2</v>
      </c>
    </row>
    <row r="7" spans="1:29" ht="15">
      <c r="A7" s="18" t="s">
        <v>11</v>
      </c>
      <c r="B7" s="10">
        <f>'T2019'!N8</f>
        <v>1540069</v>
      </c>
      <c r="C7" s="10">
        <f>'T23'!N8</f>
        <v>1079088</v>
      </c>
      <c r="D7" s="9">
        <f t="shared" si="1"/>
        <v>-460981</v>
      </c>
      <c r="E7" s="75">
        <f>C7/B7-1</f>
        <v>-0.29932490037784021</v>
      </c>
      <c r="F7" s="93">
        <v>0.48076945889636513</v>
      </c>
      <c r="G7" s="93">
        <v>0.34059917208640222</v>
      </c>
      <c r="H7" s="10">
        <f>'N2019'!N8</f>
        <v>3303041</v>
      </c>
      <c r="I7" s="10">
        <f>'N23'!N8</f>
        <v>2362441</v>
      </c>
      <c r="J7" s="9">
        <f t="shared" si="2"/>
        <v>-940600</v>
      </c>
      <c r="K7" s="75">
        <f t="shared" si="3"/>
        <v>-0.28476788510950968</v>
      </c>
      <c r="L7" s="93">
        <v>0.46051620953715416</v>
      </c>
      <c r="M7" s="93">
        <v>0.34765435245423615</v>
      </c>
      <c r="N7" s="53">
        <f t="shared" si="0"/>
        <v>2.1447357228799491</v>
      </c>
      <c r="O7" s="54">
        <f t="shared" si="0"/>
        <v>2.1892941076168024</v>
      </c>
      <c r="P7" s="75">
        <f t="shared" ref="P7:P61" si="4">O7/N7-1</f>
        <v>2.0775699430706673E-2</v>
      </c>
      <c r="U7" s="5"/>
    </row>
    <row r="8" spans="1:29" ht="15">
      <c r="A8" s="19" t="s">
        <v>12</v>
      </c>
      <c r="B8" s="10">
        <f>'T2019'!N10</f>
        <v>917399</v>
      </c>
      <c r="C8" s="10">
        <f>'T23'!N10</f>
        <v>643416</v>
      </c>
      <c r="D8" s="9">
        <f t="shared" si="1"/>
        <v>-273983</v>
      </c>
      <c r="E8" s="75">
        <f t="shared" ref="E8:E9" si="5">C8/B8-1</f>
        <v>-0.29865194969691489</v>
      </c>
      <c r="F8" s="93">
        <f t="array" ref="F8:F9">B8:B9/B7</f>
        <v>0.59568694649395582</v>
      </c>
      <c r="G8" s="93">
        <f t="array" ref="G8:G9">C8:C9/C7</f>
        <v>0.59625906320893196</v>
      </c>
      <c r="H8" s="10">
        <f>'N2019'!N10</f>
        <v>1812773</v>
      </c>
      <c r="I8" s="10">
        <f>'N23'!N10</f>
        <v>1302662</v>
      </c>
      <c r="J8" s="9">
        <f t="shared" si="2"/>
        <v>-510111</v>
      </c>
      <c r="K8" s="75">
        <f t="shared" si="3"/>
        <v>-0.28139816733810574</v>
      </c>
      <c r="L8" s="93">
        <f t="array" ref="L8:L9">H8:H9/H7</f>
        <v>0.54881940611696922</v>
      </c>
      <c r="M8" s="93">
        <f t="array" ref="M8:M9">I8:I9/I7</f>
        <v>0.55140509329121867</v>
      </c>
      <c r="N8" s="53">
        <f t="shared" si="0"/>
        <v>1.9759919075560362</v>
      </c>
      <c r="O8" s="54">
        <f t="shared" si="0"/>
        <v>2.0246030561875985</v>
      </c>
      <c r="P8" s="75">
        <f t="shared" si="4"/>
        <v>2.4600884470061368E-2</v>
      </c>
      <c r="U8" s="5"/>
    </row>
    <row r="9" spans="1:29" ht="15.75" thickBot="1">
      <c r="A9" s="20" t="s">
        <v>13</v>
      </c>
      <c r="B9" s="16">
        <f>B7-B8</f>
        <v>622670</v>
      </c>
      <c r="C9" s="10">
        <f>C7-C8</f>
        <v>435672</v>
      </c>
      <c r="D9" s="9">
        <f t="shared" si="1"/>
        <v>-186998</v>
      </c>
      <c r="E9" s="78">
        <f t="shared" si="5"/>
        <v>-0.30031637946263667</v>
      </c>
      <c r="F9" s="94">
        <v>0.40431305350604418</v>
      </c>
      <c r="G9" s="94">
        <v>0.40374093679106804</v>
      </c>
      <c r="H9" s="17">
        <f>H7-H8</f>
        <v>1490268</v>
      </c>
      <c r="I9" s="17">
        <f>I7-I8</f>
        <v>1059779</v>
      </c>
      <c r="J9" s="9">
        <f t="shared" si="2"/>
        <v>-430489</v>
      </c>
      <c r="K9" s="78">
        <f t="shared" si="3"/>
        <v>-0.2888668346901363</v>
      </c>
      <c r="L9" s="94">
        <v>0.45118059388303083</v>
      </c>
      <c r="M9" s="94">
        <v>0.44859490670878127</v>
      </c>
      <c r="N9" s="55">
        <f t="shared" si="0"/>
        <v>2.3933512133232693</v>
      </c>
      <c r="O9" s="56">
        <f t="shared" si="0"/>
        <v>2.4325157457904112</v>
      </c>
      <c r="P9" s="78">
        <f t="shared" si="4"/>
        <v>1.6363888529657311E-2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57"/>
      <c r="O10" s="56"/>
      <c r="P10" s="82"/>
      <c r="U10" s="5"/>
    </row>
    <row r="11" spans="1:29">
      <c r="A11" s="31" t="s">
        <v>14</v>
      </c>
      <c r="B11" s="10">
        <f>VLOOKUP(A11,'T2019'!A:N,14,0)</f>
        <v>156874</v>
      </c>
      <c r="C11" s="11">
        <f>VLOOKUP(A11,'T23'!A:N,14,FALSE)</f>
        <v>142334</v>
      </c>
      <c r="D11" s="12">
        <f t="shared" ref="D11:D53" si="6">C11-B11</f>
        <v>-14540</v>
      </c>
      <c r="E11" s="80">
        <f t="shared" ref="E11:E53" si="7">C11/B11-1</f>
        <v>-9.2685849790277497E-2</v>
      </c>
      <c r="F11" s="95">
        <f t="shared" ref="F11:F53" si="8">B11/$B$7</f>
        <v>0.10186166983427367</v>
      </c>
      <c r="G11" s="95">
        <f t="shared" ref="G11:G53" si="9">C11/$C$7</f>
        <v>0.13190212475720237</v>
      </c>
      <c r="H11" s="11">
        <f>VLOOKUP(A11,'N2019'!A:N,14,0)</f>
        <v>302873</v>
      </c>
      <c r="I11" s="11">
        <f>VLOOKUP(A11,'N23'!A:N,14,0)</f>
        <v>291449</v>
      </c>
      <c r="J11" s="12">
        <f t="shared" ref="J11:J53" si="10">I11-H11</f>
        <v>-11424</v>
      </c>
      <c r="K11" s="80">
        <f t="shared" ref="K11:K53" si="11">I11/H11-1</f>
        <v>-3.7718779818603831E-2</v>
      </c>
      <c r="L11" s="95">
        <f t="shared" ref="L11:L53" si="12">H11/$H$7</f>
        <v>9.1695198454999502E-2</v>
      </c>
      <c r="M11" s="95">
        <f t="shared" ref="M11:M53" si="13">I11/$I$7</f>
        <v>0.12336773701438469</v>
      </c>
      <c r="N11" s="58">
        <f t="shared" ref="N11:N53" si="14">H11/B11</f>
        <v>1.9306768489360888</v>
      </c>
      <c r="O11" s="59">
        <f t="shared" ref="O11:O53" si="15">I11/C11</f>
        <v>2.0476414630376438</v>
      </c>
      <c r="P11" s="83">
        <f t="shared" ref="P11:P53" si="16">O11/N11-1</f>
        <v>6.0582180889571902E-2</v>
      </c>
      <c r="U11" s="5"/>
    </row>
    <row r="12" spans="1:29">
      <c r="A12" s="32" t="s">
        <v>18</v>
      </c>
      <c r="B12" s="10">
        <f>VLOOKUP(A12,'T2019'!A:N,14,0)</f>
        <v>130984</v>
      </c>
      <c r="C12" s="10">
        <f>VLOOKUP(A12,'T23'!A:N,14,FALSE)</f>
        <v>109880</v>
      </c>
      <c r="D12" s="9">
        <f t="shared" si="6"/>
        <v>-21104</v>
      </c>
      <c r="E12" s="75">
        <f t="shared" si="7"/>
        <v>-0.16111891528736333</v>
      </c>
      <c r="F12" s="93">
        <f t="shared" si="8"/>
        <v>8.5050734739807107E-2</v>
      </c>
      <c r="G12" s="93">
        <f t="shared" si="9"/>
        <v>0.10182672775528966</v>
      </c>
      <c r="H12" s="10">
        <f>VLOOKUP(A12,'N2019'!A:N,14,0)</f>
        <v>352296</v>
      </c>
      <c r="I12" s="10">
        <f>VLOOKUP(A12,'N23'!A:N,14,0)</f>
        <v>184357</v>
      </c>
      <c r="J12" s="9">
        <f t="shared" si="10"/>
        <v>-167939</v>
      </c>
      <c r="K12" s="75">
        <f t="shared" si="11"/>
        <v>-0.47669857165565321</v>
      </c>
      <c r="L12" s="93">
        <f t="shared" si="12"/>
        <v>0.10665807660274275</v>
      </c>
      <c r="M12" s="93">
        <f t="shared" si="13"/>
        <v>7.8036657846693308E-2</v>
      </c>
      <c r="N12" s="53">
        <f t="shared" si="14"/>
        <v>2.6896109448482259</v>
      </c>
      <c r="O12" s="56">
        <f t="shared" si="15"/>
        <v>1.677803057881325</v>
      </c>
      <c r="P12" s="84">
        <f t="shared" si="16"/>
        <v>-0.37619116954626941</v>
      </c>
      <c r="U12" s="5"/>
    </row>
    <row r="13" spans="1:29">
      <c r="A13" s="32" t="s">
        <v>16</v>
      </c>
      <c r="B13" s="10">
        <f>VLOOKUP(A13,'T2019'!A:N,14,0)</f>
        <v>125133</v>
      </c>
      <c r="C13" s="10">
        <f>VLOOKUP(A13,'T23'!A:N,14,FALSE)</f>
        <v>107652</v>
      </c>
      <c r="D13" s="9">
        <f t="shared" si="6"/>
        <v>-17481</v>
      </c>
      <c r="E13" s="75">
        <f t="shared" si="7"/>
        <v>-0.1396993598810865</v>
      </c>
      <c r="F13" s="93">
        <f t="shared" si="8"/>
        <v>8.1251554313475569E-2</v>
      </c>
      <c r="G13" s="93">
        <f t="shared" si="9"/>
        <v>9.9762021262399359E-2</v>
      </c>
      <c r="H13" s="10">
        <f>VLOOKUP(A13,'N2019'!A:N,14,0)</f>
        <v>205641</v>
      </c>
      <c r="I13" s="10">
        <f>VLOOKUP(A13,'N23'!A:N,14,0)</f>
        <v>183800</v>
      </c>
      <c r="J13" s="9">
        <f t="shared" si="10"/>
        <v>-21841</v>
      </c>
      <c r="K13" s="75">
        <f t="shared" si="11"/>
        <v>-0.10620936486401056</v>
      </c>
      <c r="L13" s="93">
        <f t="shared" si="12"/>
        <v>6.2258082778869531E-2</v>
      </c>
      <c r="M13" s="93">
        <f t="shared" si="13"/>
        <v>7.7800884762836406E-2</v>
      </c>
      <c r="N13" s="53">
        <f t="shared" si="14"/>
        <v>1.6433794442712952</v>
      </c>
      <c r="O13" s="56">
        <f t="shared" si="15"/>
        <v>1.7073533236725746</v>
      </c>
      <c r="P13" s="84">
        <f t="shared" si="16"/>
        <v>3.8928246075054629E-2</v>
      </c>
      <c r="U13" s="5"/>
    </row>
    <row r="14" spans="1:29">
      <c r="A14" s="32" t="s">
        <v>15</v>
      </c>
      <c r="B14" s="10">
        <f>VLOOKUP(A14,'T2019'!A:N,14,0)</f>
        <v>199757</v>
      </c>
      <c r="C14" s="10">
        <f>VLOOKUP(A14,'T23'!A:N,14,FALSE)</f>
        <v>107040</v>
      </c>
      <c r="D14" s="9">
        <f t="shared" si="6"/>
        <v>-92717</v>
      </c>
      <c r="E14" s="75">
        <f t="shared" si="7"/>
        <v>-0.46414894096327042</v>
      </c>
      <c r="F14" s="93">
        <f t="shared" si="8"/>
        <v>0.12970652613616662</v>
      </c>
      <c r="G14" s="93">
        <f t="shared" si="9"/>
        <v>9.9194875672790353E-2</v>
      </c>
      <c r="H14" s="10">
        <f>VLOOKUP(A14,'N2019'!A:N,14,0)</f>
        <v>451567</v>
      </c>
      <c r="I14" s="10">
        <f>VLOOKUP(A14,'N23'!A:N,14,0)</f>
        <v>229176</v>
      </c>
      <c r="J14" s="9">
        <f t="shared" si="10"/>
        <v>-222391</v>
      </c>
      <c r="K14" s="75">
        <f t="shared" si="11"/>
        <v>-0.49248727209915688</v>
      </c>
      <c r="L14" s="93">
        <f t="shared" si="12"/>
        <v>0.13671250220630018</v>
      </c>
      <c r="M14" s="93">
        <f t="shared" si="13"/>
        <v>9.7008136922784524E-2</v>
      </c>
      <c r="N14" s="53">
        <f t="shared" si="14"/>
        <v>2.2605816066520821</v>
      </c>
      <c r="O14" s="56">
        <f t="shared" si="15"/>
        <v>2.141031390134529</v>
      </c>
      <c r="P14" s="84">
        <f t="shared" si="16"/>
        <v>-5.2884716112773567E-2</v>
      </c>
      <c r="U14" s="5"/>
    </row>
    <row r="15" spans="1:29">
      <c r="A15" s="32" t="s">
        <v>19</v>
      </c>
      <c r="B15" s="10">
        <f>VLOOKUP(A15,'T2019'!A:N,14,0)</f>
        <v>66714</v>
      </c>
      <c r="C15" s="10">
        <f>VLOOKUP(A15,'T23'!A:N,14,FALSE)</f>
        <v>59072</v>
      </c>
      <c r="D15" s="9">
        <f t="shared" si="6"/>
        <v>-7642</v>
      </c>
      <c r="E15" s="75">
        <f t="shared" si="7"/>
        <v>-0.11454867044398476</v>
      </c>
      <c r="F15" s="93">
        <f t="shared" si="8"/>
        <v>4.3318838311789926E-2</v>
      </c>
      <c r="G15" s="93">
        <f t="shared" si="9"/>
        <v>5.474252331598535E-2</v>
      </c>
      <c r="H15" s="10">
        <f>VLOOKUP(A15,'N2019'!A:N,14,0)</f>
        <v>134704</v>
      </c>
      <c r="I15" s="10">
        <f>VLOOKUP(A15,'N23'!A:N,14,0)</f>
        <v>126796</v>
      </c>
      <c r="J15" s="9">
        <f t="shared" si="10"/>
        <v>-7908</v>
      </c>
      <c r="K15" s="75">
        <f t="shared" si="11"/>
        <v>-5.8706497208694586E-2</v>
      </c>
      <c r="L15" s="93">
        <f t="shared" si="12"/>
        <v>4.0781812880917916E-2</v>
      </c>
      <c r="M15" s="93">
        <f t="shared" si="13"/>
        <v>5.3671604920503838E-2</v>
      </c>
      <c r="N15" s="53">
        <f t="shared" si="14"/>
        <v>2.0191264202416286</v>
      </c>
      <c r="O15" s="56">
        <f t="shared" si="15"/>
        <v>2.1464653304442036</v>
      </c>
      <c r="P15" s="84">
        <f t="shared" si="16"/>
        <v>6.3066338455091131E-2</v>
      </c>
      <c r="U15" s="5"/>
      <c r="AC15" s="5"/>
    </row>
    <row r="16" spans="1:29">
      <c r="A16" s="32" t="s">
        <v>21</v>
      </c>
      <c r="B16" s="10">
        <f>VLOOKUP(A16,'T2019'!A:N,14,0)</f>
        <v>42036</v>
      </c>
      <c r="C16" s="10">
        <f>VLOOKUP(A16,'T23'!A:N,14,FALSE)</f>
        <v>54625</v>
      </c>
      <c r="D16" s="9">
        <f t="shared" si="6"/>
        <v>12589</v>
      </c>
      <c r="E16" s="75">
        <f t="shared" si="7"/>
        <v>0.2994813968978971</v>
      </c>
      <c r="F16" s="93">
        <f t="shared" si="8"/>
        <v>2.729488094364603E-2</v>
      </c>
      <c r="G16" s="93">
        <f t="shared" si="9"/>
        <v>5.0621450706522547E-2</v>
      </c>
      <c r="H16" s="10">
        <f>VLOOKUP(A16,'N2019'!A:N,14,0)</f>
        <v>88365</v>
      </c>
      <c r="I16" s="10">
        <f>VLOOKUP(A16,'N23'!A:N,14,0)</f>
        <v>119038</v>
      </c>
      <c r="J16" s="9">
        <f t="shared" si="10"/>
        <v>30673</v>
      </c>
      <c r="K16" s="75">
        <f t="shared" si="11"/>
        <v>0.34711707123861246</v>
      </c>
      <c r="L16" s="93">
        <f t="shared" si="12"/>
        <v>2.6752619782800153E-2</v>
      </c>
      <c r="M16" s="93">
        <f t="shared" si="13"/>
        <v>5.0387713386281389E-2</v>
      </c>
      <c r="N16" s="53">
        <f t="shared" si="14"/>
        <v>2.1021267485012847</v>
      </c>
      <c r="O16" s="56">
        <f t="shared" si="15"/>
        <v>2.1791853546910755</v>
      </c>
      <c r="P16" s="84">
        <f t="shared" si="16"/>
        <v>3.6657450006156944E-2</v>
      </c>
      <c r="U16" s="5"/>
    </row>
    <row r="17" spans="1:21">
      <c r="A17" s="32" t="s">
        <v>17</v>
      </c>
      <c r="B17" s="10">
        <f>VLOOKUP(A17,'T2019'!A:N,14,0)</f>
        <v>89191</v>
      </c>
      <c r="C17" s="10">
        <f>VLOOKUP(A17,'T23'!A:N,14,FALSE)</f>
        <v>51166</v>
      </c>
      <c r="D17" s="9">
        <f t="shared" si="6"/>
        <v>-38025</v>
      </c>
      <c r="E17" s="75">
        <f t="shared" si="7"/>
        <v>-0.42633225325425206</v>
      </c>
      <c r="F17" s="93">
        <f t="shared" si="8"/>
        <v>5.7913638934359433E-2</v>
      </c>
      <c r="G17" s="93">
        <f t="shared" si="9"/>
        <v>4.7415966075055972E-2</v>
      </c>
      <c r="H17" s="10">
        <f>VLOOKUP(A17,'N2019'!A:N,14,0)</f>
        <v>192585</v>
      </c>
      <c r="I17" s="10">
        <f>VLOOKUP(A17,'N23'!A:N,14,0)</f>
        <v>182946</v>
      </c>
      <c r="J17" s="9">
        <f t="shared" si="10"/>
        <v>-9639</v>
      </c>
      <c r="K17" s="75">
        <f t="shared" si="11"/>
        <v>-5.0050626995871927E-2</v>
      </c>
      <c r="L17" s="93">
        <f t="shared" si="12"/>
        <v>5.8305361634929748E-2</v>
      </c>
      <c r="M17" s="93">
        <f t="shared" si="13"/>
        <v>7.7439394253655439E-2</v>
      </c>
      <c r="N17" s="53">
        <f t="shared" si="14"/>
        <v>2.1592425244699576</v>
      </c>
      <c r="O17" s="56">
        <f t="shared" si="15"/>
        <v>3.5755384434976349</v>
      </c>
      <c r="P17" s="84">
        <f t="shared" si="16"/>
        <v>0.65592257607808291</v>
      </c>
      <c r="U17" s="5"/>
    </row>
    <row r="18" spans="1:21">
      <c r="A18" s="32" t="s">
        <v>20</v>
      </c>
      <c r="B18" s="10">
        <f>VLOOKUP(A18,'T2019'!A:N,14,0)</f>
        <v>53450</v>
      </c>
      <c r="C18" s="10">
        <f>VLOOKUP(A18,'T23'!A:N,14,FALSE)</f>
        <v>50473</v>
      </c>
      <c r="D18" s="9">
        <f t="shared" si="6"/>
        <v>-2977</v>
      </c>
      <c r="E18" s="75">
        <f t="shared" si="7"/>
        <v>-5.5696913002806325E-2</v>
      </c>
      <c r="F18" s="93">
        <f t="shared" si="8"/>
        <v>3.4706237188074043E-2</v>
      </c>
      <c r="G18" s="93">
        <f t="shared" si="9"/>
        <v>4.6773757098586957E-2</v>
      </c>
      <c r="H18" s="10">
        <f>VLOOKUP(A18,'N2019'!A:N,14,0)</f>
        <v>90007</v>
      </c>
      <c r="I18" s="10">
        <f>VLOOKUP(A18,'N23'!A:N,14,0)</f>
        <v>85845</v>
      </c>
      <c r="J18" s="9">
        <f t="shared" si="10"/>
        <v>-4162</v>
      </c>
      <c r="K18" s="75">
        <f t="shared" si="11"/>
        <v>-4.6240847934049589E-2</v>
      </c>
      <c r="L18" s="93">
        <f t="shared" si="12"/>
        <v>2.7249737438923706E-2</v>
      </c>
      <c r="M18" s="93">
        <f t="shared" si="13"/>
        <v>3.6337415410585917E-2</v>
      </c>
      <c r="N18" s="53">
        <f t="shared" si="14"/>
        <v>1.6839476145930776</v>
      </c>
      <c r="O18" s="56">
        <f t="shared" si="15"/>
        <v>1.7008103342381076</v>
      </c>
      <c r="P18" s="84">
        <f t="shared" si="16"/>
        <v>1.0013802982288711E-2</v>
      </c>
      <c r="U18" s="5"/>
    </row>
    <row r="19" spans="1:21">
      <c r="A19" s="32" t="s">
        <v>30</v>
      </c>
      <c r="B19" s="10">
        <f>VLOOKUP(A19,'T2019'!A:N,14,0)</f>
        <v>39889</v>
      </c>
      <c r="C19" s="10">
        <f>VLOOKUP(A19,'T23'!A:N,14,FALSE)</f>
        <v>29622</v>
      </c>
      <c r="D19" s="9">
        <f t="shared" si="6"/>
        <v>-10267</v>
      </c>
      <c r="E19" s="75">
        <f t="shared" si="7"/>
        <v>-0.25738925518313316</v>
      </c>
      <c r="F19" s="93">
        <f t="shared" si="8"/>
        <v>2.5900787562115724E-2</v>
      </c>
      <c r="G19" s="93">
        <f t="shared" si="9"/>
        <v>2.7450958587251457E-2</v>
      </c>
      <c r="H19" s="10">
        <f>VLOOKUP(A19,'N2019'!A:N,14,0)</f>
        <v>76938</v>
      </c>
      <c r="I19" s="10">
        <f>VLOOKUP(A19,'N23'!A:N,14,0)</f>
        <v>58102</v>
      </c>
      <c r="J19" s="9">
        <f t="shared" si="10"/>
        <v>-18836</v>
      </c>
      <c r="K19" s="75">
        <f t="shared" si="11"/>
        <v>-0.24482050482206452</v>
      </c>
      <c r="L19" s="93">
        <f t="shared" si="12"/>
        <v>2.3293080527913519E-2</v>
      </c>
      <c r="M19" s="93">
        <f t="shared" si="13"/>
        <v>2.4594053354136676E-2</v>
      </c>
      <c r="N19" s="53">
        <f t="shared" si="14"/>
        <v>1.9288024267341874</v>
      </c>
      <c r="O19" s="56">
        <f t="shared" si="15"/>
        <v>1.9614475727499832</v>
      </c>
      <c r="P19" s="84">
        <f t="shared" si="16"/>
        <v>1.6925085515922866E-2</v>
      </c>
      <c r="U19" s="5"/>
    </row>
    <row r="20" spans="1:21">
      <c r="A20" s="32" t="s">
        <v>33</v>
      </c>
      <c r="B20" s="10">
        <f>VLOOKUP(A20,'T2019'!A:N,14,0)</f>
        <v>24820</v>
      </c>
      <c r="C20" s="10">
        <f>VLOOKUP(A20,'T23'!A:N,14,FALSE)</f>
        <v>24910</v>
      </c>
      <c r="D20" s="9">
        <f t="shared" si="6"/>
        <v>90</v>
      </c>
      <c r="E20" s="75">
        <f t="shared" si="7"/>
        <v>3.6261079774375649E-3</v>
      </c>
      <c r="F20" s="93">
        <f t="shared" si="8"/>
        <v>1.6116161029148694E-2</v>
      </c>
      <c r="G20" s="93">
        <f t="shared" si="9"/>
        <v>2.3084308230654035E-2</v>
      </c>
      <c r="H20" s="10">
        <f>VLOOKUP(A20,'N2019'!A:N,14,0)</f>
        <v>127101</v>
      </c>
      <c r="I20" s="10">
        <f>VLOOKUP(A20,'N23'!A:N,14,0)</f>
        <v>115144</v>
      </c>
      <c r="J20" s="9">
        <f t="shared" si="10"/>
        <v>-11957</v>
      </c>
      <c r="K20" s="75">
        <f t="shared" si="11"/>
        <v>-9.4074790914312256E-2</v>
      </c>
      <c r="L20" s="93">
        <f t="shared" si="12"/>
        <v>3.8479994647356783E-2</v>
      </c>
      <c r="M20" s="93">
        <f t="shared" si="13"/>
        <v>4.8739418254254818E-2</v>
      </c>
      <c r="N20" s="53">
        <f t="shared" si="14"/>
        <v>5.1209105560032233</v>
      </c>
      <c r="O20" s="56">
        <f t="shared" si="15"/>
        <v>4.6224006423123241</v>
      </c>
      <c r="P20" s="84">
        <f t="shared" si="16"/>
        <v>-9.7347904877287506E-2</v>
      </c>
      <c r="U20" s="5"/>
    </row>
    <row r="21" spans="1:21">
      <c r="A21" s="32" t="s">
        <v>23</v>
      </c>
      <c r="B21" s="10">
        <f>VLOOKUP(A21,'T2019'!A:N,14,0)</f>
        <v>40929</v>
      </c>
      <c r="C21" s="10">
        <f>VLOOKUP(A21,'T23'!A:N,14,FALSE)</f>
        <v>23856</v>
      </c>
      <c r="D21" s="9">
        <f t="shared" si="6"/>
        <v>-17073</v>
      </c>
      <c r="E21" s="75">
        <f t="shared" si="7"/>
        <v>-0.41713699332991283</v>
      </c>
      <c r="F21" s="93">
        <f t="shared" si="8"/>
        <v>2.6576081980742423E-2</v>
      </c>
      <c r="G21" s="93">
        <f t="shared" si="9"/>
        <v>2.2107557492994083E-2</v>
      </c>
      <c r="H21" s="10">
        <f>VLOOKUP(A21,'N2019'!A:N,14,0)</f>
        <v>81676</v>
      </c>
      <c r="I21" s="10">
        <f>VLOOKUP(A21,'N23'!A:N,14,0)</f>
        <v>61215</v>
      </c>
      <c r="J21" s="9">
        <f t="shared" si="10"/>
        <v>-20461</v>
      </c>
      <c r="K21" s="75">
        <f t="shared" si="11"/>
        <v>-0.25051422694549197</v>
      </c>
      <c r="L21" s="93">
        <f t="shared" si="12"/>
        <v>2.4727516249419854E-2</v>
      </c>
      <c r="M21" s="93">
        <f t="shared" si="13"/>
        <v>2.5911758219570351E-2</v>
      </c>
      <c r="N21" s="53">
        <f t="shared" si="14"/>
        <v>1.9955532751838549</v>
      </c>
      <c r="O21" s="56">
        <f t="shared" si="15"/>
        <v>2.5660211267605635</v>
      </c>
      <c r="P21" s="84">
        <f t="shared" si="16"/>
        <v>0.28586951732679244</v>
      </c>
      <c r="U21" s="5"/>
    </row>
    <row r="22" spans="1:21">
      <c r="A22" s="32" t="s">
        <v>22</v>
      </c>
      <c r="B22" s="10">
        <f>VLOOKUP(A22,'T2019'!A:N,14,0)</f>
        <v>40339</v>
      </c>
      <c r="C22" s="10">
        <f>VLOOKUP(A22,'T23'!A:N,14,FALSE)</f>
        <v>22425</v>
      </c>
      <c r="D22" s="9">
        <f t="shared" si="6"/>
        <v>-17914</v>
      </c>
      <c r="E22" s="75">
        <f t="shared" si="7"/>
        <v>-0.44408636803093782</v>
      </c>
      <c r="F22" s="93">
        <f t="shared" si="8"/>
        <v>2.6192982262483046E-2</v>
      </c>
      <c r="G22" s="93">
        <f t="shared" si="9"/>
        <v>2.0781437658467149E-2</v>
      </c>
      <c r="H22" s="10">
        <f>VLOOKUP(A22,'N2019'!A:N,14,0)</f>
        <v>77270</v>
      </c>
      <c r="I22" s="10">
        <f>VLOOKUP(A22,'N23'!A:N,14,0)</f>
        <v>50432</v>
      </c>
      <c r="J22" s="9">
        <f t="shared" si="10"/>
        <v>-26838</v>
      </c>
      <c r="K22" s="75">
        <f t="shared" si="11"/>
        <v>-0.34732755273715543</v>
      </c>
      <c r="L22" s="93">
        <f t="shared" si="12"/>
        <v>2.3393593963865419E-2</v>
      </c>
      <c r="M22" s="93">
        <f t="shared" si="13"/>
        <v>2.1347411427417657E-2</v>
      </c>
      <c r="N22" s="53">
        <f t="shared" si="14"/>
        <v>1.9155160018840329</v>
      </c>
      <c r="O22" s="56">
        <f t="shared" si="15"/>
        <v>2.2489186176142697</v>
      </c>
      <c r="P22" s="84">
        <f t="shared" si="16"/>
        <v>0.17405368339513427</v>
      </c>
      <c r="U22" s="5"/>
    </row>
    <row r="23" spans="1:21">
      <c r="A23" s="32" t="s">
        <v>25</v>
      </c>
      <c r="B23" s="10">
        <f>VLOOKUP(A23,'T2019'!A:N,14,0)</f>
        <v>36810</v>
      </c>
      <c r="C23" s="10">
        <f>VLOOKUP(A23,'T23'!A:N,14,FALSE)</f>
        <v>21835</v>
      </c>
      <c r="D23" s="9">
        <f t="shared" si="6"/>
        <v>-14975</v>
      </c>
      <c r="E23" s="75">
        <f t="shared" si="7"/>
        <v>-0.40681879923933717</v>
      </c>
      <c r="F23" s="93">
        <f t="shared" si="8"/>
        <v>2.3901526490046874E-2</v>
      </c>
      <c r="G23" s="93">
        <f t="shared" si="9"/>
        <v>2.0234679655412719E-2</v>
      </c>
      <c r="H23" s="10">
        <f>VLOOKUP(A23,'N2019'!A:N,14,0)</f>
        <v>81563</v>
      </c>
      <c r="I23" s="10">
        <f>VLOOKUP(A23,'N23'!A:N,14,0)</f>
        <v>44390</v>
      </c>
      <c r="J23" s="9">
        <f t="shared" si="10"/>
        <v>-37173</v>
      </c>
      <c r="K23" s="75">
        <f t="shared" si="11"/>
        <v>-0.45575812562068585</v>
      </c>
      <c r="L23" s="93">
        <f t="shared" si="12"/>
        <v>2.4693305351038634E-2</v>
      </c>
      <c r="M23" s="93">
        <f t="shared" si="13"/>
        <v>1.8789887239512013E-2</v>
      </c>
      <c r="N23" s="53">
        <f t="shared" si="14"/>
        <v>2.2157837544145611</v>
      </c>
      <c r="O23" s="56">
        <f t="shared" si="15"/>
        <v>2.0329745820929701</v>
      </c>
      <c r="P23" s="84">
        <f t="shared" si="16"/>
        <v>-8.250316483157516E-2</v>
      </c>
      <c r="U23" s="5"/>
    </row>
    <row r="24" spans="1:21">
      <c r="A24" s="32" t="s">
        <v>28</v>
      </c>
      <c r="B24" s="10">
        <f>VLOOKUP(A24,'T2019'!A:N,14,0)</f>
        <v>27594</v>
      </c>
      <c r="C24" s="10">
        <f>VLOOKUP(A24,'T23'!A:N,14,FALSE)</f>
        <v>21029</v>
      </c>
      <c r="D24" s="9">
        <f t="shared" si="6"/>
        <v>-6565</v>
      </c>
      <c r="E24" s="75">
        <f t="shared" si="7"/>
        <v>-0.23791403928390231</v>
      </c>
      <c r="F24" s="93">
        <f t="shared" si="8"/>
        <v>1.7917379026524138E-2</v>
      </c>
      <c r="G24" s="93">
        <f t="shared" si="9"/>
        <v>1.9487752620731581E-2</v>
      </c>
      <c r="H24" s="10">
        <f>VLOOKUP(A24,'N2019'!A:N,14,0)</f>
        <v>57930</v>
      </c>
      <c r="I24" s="10">
        <f>VLOOKUP(A24,'N23'!A:N,14,0)</f>
        <v>44991</v>
      </c>
      <c r="J24" s="9">
        <f t="shared" si="10"/>
        <v>-12939</v>
      </c>
      <c r="K24" s="75">
        <f t="shared" si="11"/>
        <v>-0.22335577421025377</v>
      </c>
      <c r="L24" s="93">
        <f t="shared" si="12"/>
        <v>1.7538383568354132E-2</v>
      </c>
      <c r="M24" s="93">
        <f t="shared" si="13"/>
        <v>1.9044285127120635E-2</v>
      </c>
      <c r="N24" s="53">
        <f t="shared" si="14"/>
        <v>2.0993694281365514</v>
      </c>
      <c r="O24" s="56">
        <f t="shared" si="15"/>
        <v>2.139474059631937</v>
      </c>
      <c r="P24" s="84">
        <f t="shared" si="16"/>
        <v>1.9103179725248998E-2</v>
      </c>
      <c r="U24" s="5"/>
    </row>
    <row r="25" spans="1:21">
      <c r="A25" s="32" t="s">
        <v>29</v>
      </c>
      <c r="B25" s="10">
        <f>VLOOKUP(A25,'T2019'!A:N,14,0)</f>
        <v>25288</v>
      </c>
      <c r="C25" s="10">
        <f>VLOOKUP(A25,'T23'!A:N,14,FALSE)</f>
        <v>20332</v>
      </c>
      <c r="D25" s="9">
        <f t="shared" si="6"/>
        <v>-4956</v>
      </c>
      <c r="E25" s="75">
        <f t="shared" si="7"/>
        <v>-0.19598228408731411</v>
      </c>
      <c r="F25" s="93">
        <f t="shared" si="8"/>
        <v>1.6420043517530708E-2</v>
      </c>
      <c r="G25" s="93">
        <f t="shared" si="9"/>
        <v>1.884183681034355E-2</v>
      </c>
      <c r="H25" s="10">
        <f>VLOOKUP(A25,'N2019'!A:N,14,0)</f>
        <v>48439</v>
      </c>
      <c r="I25" s="10">
        <f>VLOOKUP(A25,'N23'!A:N,14,0)</f>
        <v>38277</v>
      </c>
      <c r="J25" s="9">
        <f t="shared" si="10"/>
        <v>-10162</v>
      </c>
      <c r="K25" s="75">
        <f t="shared" si="11"/>
        <v>-0.20978963232106362</v>
      </c>
      <c r="L25" s="93">
        <f t="shared" si="12"/>
        <v>1.4664970855644844E-2</v>
      </c>
      <c r="M25" s="93">
        <f t="shared" si="13"/>
        <v>1.6202309391007013E-2</v>
      </c>
      <c r="N25" s="53">
        <f t="shared" si="14"/>
        <v>1.9154935147105348</v>
      </c>
      <c r="O25" s="56">
        <f t="shared" si="15"/>
        <v>1.8825988589415699</v>
      </c>
      <c r="P25" s="84">
        <f t="shared" si="16"/>
        <v>-1.7172940297809247E-2</v>
      </c>
      <c r="U25" s="5"/>
    </row>
    <row r="26" spans="1:21">
      <c r="A26" s="32" t="s">
        <v>26</v>
      </c>
      <c r="B26" s="10">
        <f>VLOOKUP(A26,'T2019'!A:N,14,0)</f>
        <v>29525</v>
      </c>
      <c r="C26" s="10">
        <f>VLOOKUP(A26,'T23'!A:N,14,FALSE)</f>
        <v>19897</v>
      </c>
      <c r="D26" s="9">
        <f t="shared" si="6"/>
        <v>-9628</v>
      </c>
      <c r="E26" s="75">
        <f t="shared" si="7"/>
        <v>-0.32609652836579173</v>
      </c>
      <c r="F26" s="93">
        <f t="shared" si="8"/>
        <v>1.9171218951878129E-2</v>
      </c>
      <c r="G26" s="93">
        <f t="shared" si="9"/>
        <v>1.8438718621650876E-2</v>
      </c>
      <c r="H26" s="10">
        <f>VLOOKUP(A26,'N2019'!A:N,14,0)</f>
        <v>54862</v>
      </c>
      <c r="I26" s="10">
        <f>VLOOKUP(A26,'N23'!A:N,14,0)</f>
        <v>41343</v>
      </c>
      <c r="J26" s="9">
        <f t="shared" si="10"/>
        <v>-13519</v>
      </c>
      <c r="K26" s="75">
        <f t="shared" si="11"/>
        <v>-0.24641828588093762</v>
      </c>
      <c r="L26" s="93">
        <f t="shared" si="12"/>
        <v>1.660954253973838E-2</v>
      </c>
      <c r="M26" s="93">
        <f t="shared" si="13"/>
        <v>1.7500119579705906E-2</v>
      </c>
      <c r="N26" s="53">
        <f t="shared" si="14"/>
        <v>1.8581541066892464</v>
      </c>
      <c r="O26" s="56">
        <f t="shared" si="15"/>
        <v>2.0778509323013519</v>
      </c>
      <c r="P26" s="84">
        <f t="shared" si="16"/>
        <v>0.11823391010530804</v>
      </c>
      <c r="U26" s="5"/>
    </row>
    <row r="27" spans="1:21">
      <c r="A27" s="32" t="s">
        <v>27</v>
      </c>
      <c r="B27" s="10">
        <f>VLOOKUP(A27,'T2019'!A:N,14,0)</f>
        <v>22031</v>
      </c>
      <c r="C27" s="10">
        <f>VLOOKUP(A27,'T23'!A:N,14,FALSE)</f>
        <v>17040</v>
      </c>
      <c r="D27" s="9">
        <f t="shared" si="6"/>
        <v>-4991</v>
      </c>
      <c r="E27" s="75">
        <f t="shared" si="7"/>
        <v>-0.22654441468839359</v>
      </c>
      <c r="F27" s="93">
        <f t="shared" si="8"/>
        <v>1.4305203208427675E-2</v>
      </c>
      <c r="G27" s="93">
        <f t="shared" si="9"/>
        <v>1.5791112494995773E-2</v>
      </c>
      <c r="H27" s="10">
        <f>VLOOKUP(A27,'N2019'!A:N,14,0)</f>
        <v>42895</v>
      </c>
      <c r="I27" s="10">
        <f>VLOOKUP(A27,'N23'!A:N,14,0)</f>
        <v>34014</v>
      </c>
      <c r="J27" s="9">
        <f t="shared" si="10"/>
        <v>-8881</v>
      </c>
      <c r="K27" s="75">
        <f t="shared" si="11"/>
        <v>-0.20704044760461593</v>
      </c>
      <c r="L27" s="93">
        <f t="shared" si="12"/>
        <v>1.2986517575773356E-2</v>
      </c>
      <c r="M27" s="93">
        <f t="shared" si="13"/>
        <v>1.4397819882062663E-2</v>
      </c>
      <c r="N27" s="53">
        <f t="shared" si="14"/>
        <v>1.9470291861467932</v>
      </c>
      <c r="O27" s="56">
        <f t="shared" si="15"/>
        <v>1.9961267605633803</v>
      </c>
      <c r="P27" s="84">
        <f t="shared" si="16"/>
        <v>2.5216660729032059E-2</v>
      </c>
      <c r="U27" s="5"/>
    </row>
    <row r="28" spans="1:21">
      <c r="A28" s="32" t="s">
        <v>24</v>
      </c>
      <c r="B28" s="10">
        <f>VLOOKUP(A28,'T2019'!A:N,14,0)</f>
        <v>147850</v>
      </c>
      <c r="C28" s="10">
        <f>VLOOKUP(A28,'T23'!A:N,14,FALSE)</f>
        <v>11894</v>
      </c>
      <c r="D28" s="9">
        <f t="shared" si="6"/>
        <v>-135956</v>
      </c>
      <c r="E28" s="75">
        <f t="shared" si="7"/>
        <v>-0.91955360162326683</v>
      </c>
      <c r="F28" s="93">
        <f t="shared" si="8"/>
        <v>9.6002192109574308E-2</v>
      </c>
      <c r="G28" s="93">
        <f t="shared" si="9"/>
        <v>1.102227065818543E-2</v>
      </c>
      <c r="H28" s="10">
        <f>VLOOKUP(A28,'N2019'!A:N,14,0)</f>
        <v>346322</v>
      </c>
      <c r="I28" s="10">
        <f>VLOOKUP(A28,'N23'!A:N,14,0)</f>
        <v>21124</v>
      </c>
      <c r="J28" s="9">
        <f t="shared" si="10"/>
        <v>-325198</v>
      </c>
      <c r="K28" s="75">
        <f t="shared" si="11"/>
        <v>-0.93900474125236055</v>
      </c>
      <c r="L28" s="93">
        <f t="shared" si="12"/>
        <v>0.10484944025823476</v>
      </c>
      <c r="M28" s="93">
        <f t="shared" si="13"/>
        <v>8.9415989647995443E-3</v>
      </c>
      <c r="N28" s="53">
        <f t="shared" si="14"/>
        <v>2.3423875549543456</v>
      </c>
      <c r="O28" s="56">
        <f t="shared" si="15"/>
        <v>1.7760215234572052</v>
      </c>
      <c r="P28" s="84">
        <f t="shared" si="16"/>
        <v>-0.24179006172536599</v>
      </c>
      <c r="U28" s="5"/>
    </row>
    <row r="29" spans="1:21">
      <c r="A29" s="32" t="s">
        <v>31</v>
      </c>
      <c r="B29" s="10">
        <f>VLOOKUP(A29,'T2019'!A:N,14,0)</f>
        <v>9342</v>
      </c>
      <c r="C29" s="10">
        <f>VLOOKUP(A29,'T23'!A:N,14,FALSE)</f>
        <v>10562</v>
      </c>
      <c r="D29" s="9">
        <f t="shared" si="6"/>
        <v>1220</v>
      </c>
      <c r="E29" s="75">
        <f t="shared" si="7"/>
        <v>0.1305930207664312</v>
      </c>
      <c r="F29" s="93">
        <f t="shared" si="8"/>
        <v>6.065961979625588E-3</v>
      </c>
      <c r="G29" s="93">
        <f t="shared" si="9"/>
        <v>9.7878949631540705E-3</v>
      </c>
      <c r="H29" s="10">
        <f>VLOOKUP(A29,'N2019'!A:N,14,0)</f>
        <v>18405</v>
      </c>
      <c r="I29" s="10">
        <f>VLOOKUP(A29,'N23'!A:N,14,0)</f>
        <v>25075</v>
      </c>
      <c r="J29" s="9">
        <f t="shared" si="10"/>
        <v>6670</v>
      </c>
      <c r="K29" s="75">
        <f t="shared" si="11"/>
        <v>0.36240152132572678</v>
      </c>
      <c r="L29" s="93">
        <f t="shared" si="12"/>
        <v>5.5721379177551839E-3</v>
      </c>
      <c r="M29" s="93">
        <f t="shared" si="13"/>
        <v>1.0614021683504477E-2</v>
      </c>
      <c r="N29" s="53">
        <f t="shared" si="14"/>
        <v>1.9701348747591523</v>
      </c>
      <c r="O29" s="56">
        <f t="shared" si="15"/>
        <v>2.3740768793789053</v>
      </c>
      <c r="P29" s="84">
        <f t="shared" si="16"/>
        <v>0.2050326654255763</v>
      </c>
      <c r="U29" s="5"/>
    </row>
    <row r="30" spans="1:21">
      <c r="A30" s="32" t="s">
        <v>36</v>
      </c>
      <c r="B30" s="10">
        <f>VLOOKUP(A30,'T2019'!A:N,14,0)</f>
        <v>10982</v>
      </c>
      <c r="C30" s="10">
        <f>VLOOKUP(A30,'T23'!A:N,14,FALSE)</f>
        <v>10260</v>
      </c>
      <c r="D30" s="9">
        <f t="shared" si="6"/>
        <v>-722</v>
      </c>
      <c r="E30" s="75">
        <f t="shared" si="7"/>
        <v>-6.5743944636678209E-2</v>
      </c>
      <c r="F30" s="93">
        <f t="shared" si="8"/>
        <v>7.130849332075381E-3</v>
      </c>
      <c r="G30" s="93">
        <f t="shared" si="9"/>
        <v>9.5080290022685823E-3</v>
      </c>
      <c r="H30" s="10">
        <f>VLOOKUP(A30,'N2019'!A:N,14,0)</f>
        <v>18484</v>
      </c>
      <c r="I30" s="10">
        <f>VLOOKUP(A30,'N23'!A:N,14,0)</f>
        <v>19104</v>
      </c>
      <c r="J30" s="9">
        <f t="shared" si="10"/>
        <v>620</v>
      </c>
      <c r="K30" s="75">
        <f t="shared" si="11"/>
        <v>3.3542523263362822E-2</v>
      </c>
      <c r="L30" s="93">
        <f t="shared" si="12"/>
        <v>5.5960552714907266E-3</v>
      </c>
      <c r="M30" s="93">
        <f t="shared" si="13"/>
        <v>8.0865511561981872E-3</v>
      </c>
      <c r="N30" s="53">
        <f t="shared" si="14"/>
        <v>1.6831178291750137</v>
      </c>
      <c r="O30" s="56">
        <f t="shared" si="15"/>
        <v>1.8619883040935672</v>
      </c>
      <c r="P30" s="84">
        <f t="shared" si="16"/>
        <v>0.10627329341893277</v>
      </c>
      <c r="U30" s="5"/>
    </row>
    <row r="31" spans="1:21">
      <c r="A31" s="32" t="s">
        <v>32</v>
      </c>
      <c r="B31" s="10">
        <f>VLOOKUP(A31,'T2019'!A:N,14,0)</f>
        <v>12480</v>
      </c>
      <c r="C31" s="10">
        <f>VLOOKUP(A31,'T23'!A:N,14,FALSE)</f>
        <v>9866</v>
      </c>
      <c r="D31" s="9">
        <f t="shared" si="6"/>
        <v>-2614</v>
      </c>
      <c r="E31" s="75">
        <f t="shared" si="7"/>
        <v>-0.20945512820512824</v>
      </c>
      <c r="F31" s="93">
        <f t="shared" si="8"/>
        <v>8.1035330235203745E-3</v>
      </c>
      <c r="G31" s="93">
        <f t="shared" si="9"/>
        <v>9.1429058612457932E-3</v>
      </c>
      <c r="H31" s="10">
        <f>VLOOKUP(A31,'N2019'!A:N,14,0)</f>
        <v>26503</v>
      </c>
      <c r="I31" s="10">
        <f>VLOOKUP(A31,'N23'!A:N,14,0)</f>
        <v>18770</v>
      </c>
      <c r="J31" s="9">
        <f t="shared" si="10"/>
        <v>-7733</v>
      </c>
      <c r="K31" s="75">
        <f t="shared" si="11"/>
        <v>-0.2917782892502736</v>
      </c>
      <c r="L31" s="93">
        <f t="shared" si="12"/>
        <v>8.0238180513048426E-3</v>
      </c>
      <c r="M31" s="93">
        <f t="shared" si="13"/>
        <v>7.9451719640829133E-3</v>
      </c>
      <c r="N31" s="53">
        <f t="shared" si="14"/>
        <v>2.1236378205128204</v>
      </c>
      <c r="O31" s="56">
        <f t="shared" si="15"/>
        <v>1.9024934117170078</v>
      </c>
      <c r="P31" s="84">
        <f t="shared" si="16"/>
        <v>-0.10413471009967701</v>
      </c>
      <c r="U31" s="5"/>
    </row>
    <row r="32" spans="1:21">
      <c r="A32" s="32" t="s">
        <v>37</v>
      </c>
      <c r="B32" s="10">
        <f>VLOOKUP(A32,'T2019'!A:N,14,0)</f>
        <v>5513</v>
      </c>
      <c r="C32" s="10">
        <f>VLOOKUP(A32,'T23'!A:N,14,FALSE)</f>
        <v>9521</v>
      </c>
      <c r="D32" s="9">
        <f t="shared" si="6"/>
        <v>4008</v>
      </c>
      <c r="E32" s="75">
        <f t="shared" si="7"/>
        <v>0.72700888808271369</v>
      </c>
      <c r="F32" s="93">
        <f t="shared" si="8"/>
        <v>3.5797097402778706E-3</v>
      </c>
      <c r="G32" s="93">
        <f t="shared" si="9"/>
        <v>8.8231914357309142E-3</v>
      </c>
      <c r="H32" s="10">
        <f>VLOOKUP(A32,'N2019'!A:N,14,0)</f>
        <v>12230</v>
      </c>
      <c r="I32" s="10">
        <f>VLOOKUP(A32,'N23'!A:N,14,0)</f>
        <v>20682</v>
      </c>
      <c r="J32" s="9">
        <f t="shared" si="10"/>
        <v>8452</v>
      </c>
      <c r="K32" s="75">
        <f t="shared" si="11"/>
        <v>0.6910874897792314</v>
      </c>
      <c r="L32" s="93">
        <f t="shared" si="12"/>
        <v>3.7026485593124638E-3</v>
      </c>
      <c r="M32" s="93">
        <f t="shared" si="13"/>
        <v>8.7545043452937031E-3</v>
      </c>
      <c r="N32" s="53">
        <f t="shared" si="14"/>
        <v>2.218392889533829</v>
      </c>
      <c r="O32" s="56">
        <f t="shared" si="15"/>
        <v>2.1722508139901269</v>
      </c>
      <c r="P32" s="84">
        <f t="shared" si="16"/>
        <v>-2.0799776162913286E-2</v>
      </c>
      <c r="U32" s="5"/>
    </row>
    <row r="33" spans="1:21">
      <c r="A33" s="32" t="s">
        <v>39</v>
      </c>
      <c r="B33" s="10">
        <f>VLOOKUP(A33,'T2019'!A:N,14,0)</f>
        <v>6254</v>
      </c>
      <c r="C33" s="10">
        <f>VLOOKUP(A33,'T23'!A:N,14,FALSE)</f>
        <v>9507</v>
      </c>
      <c r="D33" s="9">
        <f t="shared" si="6"/>
        <v>3253</v>
      </c>
      <c r="E33" s="75">
        <f t="shared" si="7"/>
        <v>0.52014710585225465</v>
      </c>
      <c r="F33" s="93">
        <f t="shared" si="8"/>
        <v>4.0608570135493927E-3</v>
      </c>
      <c r="G33" s="93">
        <f t="shared" si="9"/>
        <v>8.8102175170143675E-3</v>
      </c>
      <c r="H33" s="10">
        <f>VLOOKUP(A33,'N2019'!A:N,14,0)</f>
        <v>15500</v>
      </c>
      <c r="I33" s="10">
        <f>VLOOKUP(A33,'N23'!A:N,14,0)</f>
        <v>24564</v>
      </c>
      <c r="J33" s="9">
        <f t="shared" si="10"/>
        <v>9064</v>
      </c>
      <c r="K33" s="75">
        <f t="shared" si="11"/>
        <v>0.584774193548387</v>
      </c>
      <c r="L33" s="93">
        <f t="shared" si="12"/>
        <v>4.6926453531760583E-3</v>
      </c>
      <c r="M33" s="93">
        <f t="shared" si="13"/>
        <v>1.0397719985387995E-2</v>
      </c>
      <c r="N33" s="53">
        <f t="shared" si="14"/>
        <v>2.4784138151582988</v>
      </c>
      <c r="O33" s="56">
        <f t="shared" si="15"/>
        <v>2.5837803723572104</v>
      </c>
      <c r="P33" s="84">
        <f t="shared" si="16"/>
        <v>4.2513706369160742E-2</v>
      </c>
    </row>
    <row r="34" spans="1:21">
      <c r="A34" s="32" t="s">
        <v>35</v>
      </c>
      <c r="B34" s="10">
        <f>VLOOKUP(A34,'T2019'!A:N,14,0)</f>
        <v>9422</v>
      </c>
      <c r="C34" s="10">
        <f>VLOOKUP(A34,'T23'!A:N,14,FALSE)</f>
        <v>8167</v>
      </c>
      <c r="D34" s="9">
        <f t="shared" si="6"/>
        <v>-1255</v>
      </c>
      <c r="E34" s="75">
        <f t="shared" si="7"/>
        <v>-0.13319889620038206</v>
      </c>
      <c r="F34" s="93">
        <f t="shared" si="8"/>
        <v>6.1179077041353339E-3</v>
      </c>
      <c r="G34" s="93">
        <f t="shared" si="9"/>
        <v>7.5684281541449818E-3</v>
      </c>
      <c r="H34" s="10">
        <f>VLOOKUP(A34,'N2019'!A:N,14,0)</f>
        <v>16468</v>
      </c>
      <c r="I34" s="10">
        <f>VLOOKUP(A34,'N23'!A:N,14,0)</f>
        <v>14721</v>
      </c>
      <c r="J34" s="9">
        <f t="shared" si="10"/>
        <v>-1747</v>
      </c>
      <c r="K34" s="75">
        <f t="shared" si="11"/>
        <v>-0.10608452756861797</v>
      </c>
      <c r="L34" s="93">
        <f t="shared" si="12"/>
        <v>4.9857086242647303E-3</v>
      </c>
      <c r="M34" s="93">
        <f t="shared" si="13"/>
        <v>6.2312667279309829E-3</v>
      </c>
      <c r="N34" s="53">
        <f t="shared" si="14"/>
        <v>1.7478242411377627</v>
      </c>
      <c r="O34" s="56">
        <f t="shared" si="15"/>
        <v>1.8024978572303172</v>
      </c>
      <c r="P34" s="84">
        <f t="shared" si="16"/>
        <v>3.1280957664807429E-2</v>
      </c>
      <c r="U34" s="5"/>
    </row>
    <row r="35" spans="1:21">
      <c r="A35" s="32" t="s">
        <v>34</v>
      </c>
      <c r="B35" s="10">
        <f>VLOOKUP(A35,'T2019'!A:N,14,0)</f>
        <v>12491</v>
      </c>
      <c r="C35" s="10">
        <f>VLOOKUP(A35,'T23'!A:N,14,FALSE)</f>
        <v>7174</v>
      </c>
      <c r="D35" s="9">
        <f t="shared" si="6"/>
        <v>-5317</v>
      </c>
      <c r="E35" s="75">
        <f t="shared" si="7"/>
        <v>-0.42566647986550321</v>
      </c>
      <c r="F35" s="93">
        <f t="shared" si="8"/>
        <v>8.1106755606404641E-3</v>
      </c>
      <c r="G35" s="93">
        <f t="shared" si="9"/>
        <v>6.6482066337499816E-3</v>
      </c>
      <c r="H35" s="10">
        <f>VLOOKUP(A35,'N2019'!A:N,14,0)</f>
        <v>20257</v>
      </c>
      <c r="I35" s="10">
        <f>VLOOKUP(A35,'N23'!A:N,14,0)</f>
        <v>13361</v>
      </c>
      <c r="J35" s="9">
        <f t="shared" si="10"/>
        <v>-6896</v>
      </c>
      <c r="K35" s="75">
        <f t="shared" si="11"/>
        <v>-0.34042553191489366</v>
      </c>
      <c r="L35" s="93">
        <f t="shared" si="12"/>
        <v>6.1328333496314461E-3</v>
      </c>
      <c r="M35" s="93">
        <f t="shared" si="13"/>
        <v>5.6555909756053164E-3</v>
      </c>
      <c r="N35" s="53">
        <f t="shared" si="14"/>
        <v>1.6217276439036106</v>
      </c>
      <c r="O35" s="56">
        <f t="shared" si="15"/>
        <v>1.8624198494563702</v>
      </c>
      <c r="P35" s="84">
        <f t="shared" si="16"/>
        <v>0.14841715651673604</v>
      </c>
      <c r="U35" s="5"/>
    </row>
    <row r="36" spans="1:21">
      <c r="A36" s="32" t="s">
        <v>41</v>
      </c>
      <c r="B36" s="10">
        <f>VLOOKUP(A36,'T2019'!A:N,14,0)</f>
        <v>6172</v>
      </c>
      <c r="C36" s="10">
        <f>VLOOKUP(A36,'T23'!A:N,14,FALSE)</f>
        <v>6230</v>
      </c>
      <c r="D36" s="9">
        <f t="shared" si="6"/>
        <v>58</v>
      </c>
      <c r="E36" s="75">
        <f t="shared" si="7"/>
        <v>9.3972780298121616E-3</v>
      </c>
      <c r="F36" s="93">
        <f t="shared" si="8"/>
        <v>4.0076126459269029E-3</v>
      </c>
      <c r="G36" s="93">
        <f t="shared" si="9"/>
        <v>5.7733938288628914E-3</v>
      </c>
      <c r="H36" s="10">
        <f>VLOOKUP(A36,'N2019'!A:N,14,0)</f>
        <v>12839</v>
      </c>
      <c r="I36" s="10">
        <f>VLOOKUP(A36,'N23'!A:N,14,0)</f>
        <v>23219</v>
      </c>
      <c r="J36" s="9">
        <f t="shared" si="10"/>
        <v>10380</v>
      </c>
      <c r="K36" s="75">
        <f t="shared" si="11"/>
        <v>0.80847418023210538</v>
      </c>
      <c r="L36" s="93">
        <f t="shared" si="12"/>
        <v>3.8870241089953169E-3</v>
      </c>
      <c r="M36" s="93">
        <f t="shared" si="13"/>
        <v>9.8283935979776842E-3</v>
      </c>
      <c r="N36" s="53">
        <f t="shared" si="14"/>
        <v>2.080200907323396</v>
      </c>
      <c r="O36" s="56">
        <f t="shared" si="15"/>
        <v>3.7269662921348314</v>
      </c>
      <c r="P36" s="84">
        <f t="shared" si="16"/>
        <v>0.79163766298435845</v>
      </c>
    </row>
    <row r="37" spans="1:21">
      <c r="A37" s="32" t="s">
        <v>40</v>
      </c>
      <c r="B37" s="10">
        <f>VLOOKUP(A37,'T2019'!A:N,14,0)</f>
        <v>4296</v>
      </c>
      <c r="C37" s="10">
        <f>VLOOKUP(A37,'T23'!A:N,14,FALSE)</f>
        <v>5093</v>
      </c>
      <c r="D37" s="9">
        <f t="shared" si="6"/>
        <v>797</v>
      </c>
      <c r="E37" s="75">
        <f t="shared" si="7"/>
        <v>0.18552141527001864</v>
      </c>
      <c r="F37" s="93">
        <f t="shared" si="8"/>
        <v>2.7894854061733597E-3</v>
      </c>
      <c r="G37" s="93">
        <f t="shared" si="9"/>
        <v>4.7197262873834205E-3</v>
      </c>
      <c r="H37" s="10">
        <f>VLOOKUP(A37,'N2019'!A:N,14,0)</f>
        <v>7265</v>
      </c>
      <c r="I37" s="10">
        <f>VLOOKUP(A37,'N23'!A:N,14,0)</f>
        <v>14035</v>
      </c>
      <c r="J37" s="9">
        <f t="shared" si="10"/>
        <v>6770</v>
      </c>
      <c r="K37" s="75">
        <f t="shared" si="11"/>
        <v>0.93186510667584299</v>
      </c>
      <c r="L37" s="93">
        <f t="shared" si="12"/>
        <v>2.1994882897305845E-3</v>
      </c>
      <c r="M37" s="93">
        <f t="shared" si="13"/>
        <v>5.9408891058020073E-3</v>
      </c>
      <c r="N37" s="53">
        <f t="shared" si="14"/>
        <v>1.6911080074487896</v>
      </c>
      <c r="O37" s="56">
        <f t="shared" si="15"/>
        <v>2.7557431769094838</v>
      </c>
      <c r="P37" s="84">
        <f t="shared" si="16"/>
        <v>0.62954889029637195</v>
      </c>
    </row>
    <row r="38" spans="1:21">
      <c r="A38" s="32" t="s">
        <v>56</v>
      </c>
      <c r="B38" s="10">
        <f>VLOOKUP(A38,'T2019'!A:N,14,0)</f>
        <v>10119</v>
      </c>
      <c r="C38" s="10">
        <f>VLOOKUP(A38,'T23'!A:N,14,FALSE)</f>
        <v>4584</v>
      </c>
      <c r="D38" s="9">
        <f t="shared" si="6"/>
        <v>-5535</v>
      </c>
      <c r="E38" s="75">
        <f t="shared" si="7"/>
        <v>-0.54699080936851474</v>
      </c>
      <c r="F38" s="93">
        <f t="shared" si="8"/>
        <v>6.5704848289264957E-3</v>
      </c>
      <c r="G38" s="93">
        <f t="shared" si="9"/>
        <v>4.2480316711890039E-3</v>
      </c>
      <c r="H38" s="10">
        <f>VLOOKUP(A38,'N2019'!A:N,14,0)</f>
        <v>12639</v>
      </c>
      <c r="I38" s="10">
        <f>VLOOKUP(A38,'N23'!A:N,14,0)</f>
        <v>7007</v>
      </c>
      <c r="J38" s="9">
        <f t="shared" si="10"/>
        <v>-5632</v>
      </c>
      <c r="K38" s="75">
        <f t="shared" si="11"/>
        <v>-0.44560487380330727</v>
      </c>
      <c r="L38" s="93">
        <f t="shared" si="12"/>
        <v>3.8264738463736903E-3</v>
      </c>
      <c r="M38" s="93">
        <f t="shared" si="13"/>
        <v>2.9659999974602541E-3</v>
      </c>
      <c r="N38" s="53">
        <f t="shared" si="14"/>
        <v>1.2490364660539579</v>
      </c>
      <c r="O38" s="56">
        <f t="shared" si="15"/>
        <v>1.5285776614310647</v>
      </c>
      <c r="P38" s="84">
        <f t="shared" si="16"/>
        <v>0.22380547163707121</v>
      </c>
    </row>
    <row r="39" spans="1:21">
      <c r="A39" s="32" t="s">
        <v>38</v>
      </c>
      <c r="B39" s="10">
        <f>VLOOKUP(A39,'T2019'!A:N,14,0)</f>
        <v>4279</v>
      </c>
      <c r="C39" s="10">
        <f>VLOOKUP(A39,'T23'!A:N,14,FALSE)</f>
        <v>4393</v>
      </c>
      <c r="D39" s="9">
        <f t="shared" si="6"/>
        <v>114</v>
      </c>
      <c r="E39" s="75">
        <f t="shared" si="7"/>
        <v>2.6641738724000996E-2</v>
      </c>
      <c r="F39" s="93">
        <f t="shared" si="8"/>
        <v>2.7784469397150388E-3</v>
      </c>
      <c r="G39" s="93">
        <f t="shared" si="9"/>
        <v>4.0710303515561286E-3</v>
      </c>
      <c r="H39" s="10">
        <f>VLOOKUP(A39,'N2019'!A:N,14,0)</f>
        <v>8716</v>
      </c>
      <c r="I39" s="10">
        <f>VLOOKUP(A39,'N23'!A:N,14,0)</f>
        <v>12834</v>
      </c>
      <c r="J39" s="9">
        <f t="shared" si="10"/>
        <v>4118</v>
      </c>
      <c r="K39" s="75">
        <f t="shared" si="11"/>
        <v>0.47246443322625065</v>
      </c>
      <c r="L39" s="93">
        <f t="shared" si="12"/>
        <v>2.6387804450504855E-3</v>
      </c>
      <c r="M39" s="93">
        <f t="shared" si="13"/>
        <v>5.4325166215791207E-3</v>
      </c>
      <c r="N39" s="53">
        <f t="shared" si="14"/>
        <v>2.0369245150736153</v>
      </c>
      <c r="O39" s="56">
        <f t="shared" si="15"/>
        <v>2.9214659685863875</v>
      </c>
      <c r="P39" s="84">
        <f t="shared" si="16"/>
        <v>0.43425342813000833</v>
      </c>
    </row>
    <row r="40" spans="1:21">
      <c r="A40" s="32" t="s">
        <v>53</v>
      </c>
      <c r="B40" s="10">
        <f>VLOOKUP(A40,'T2019'!A:N,14,0)</f>
        <v>22163</v>
      </c>
      <c r="C40" s="10">
        <f>VLOOKUP(A40,'T23'!A:N,14,FALSE)</f>
        <v>3785</v>
      </c>
      <c r="D40" s="9">
        <f t="shared" si="6"/>
        <v>-18378</v>
      </c>
      <c r="E40" s="75">
        <f t="shared" si="7"/>
        <v>-0.82921987095609806</v>
      </c>
      <c r="F40" s="93">
        <f t="shared" si="8"/>
        <v>1.4390913653868756E-2</v>
      </c>
      <c r="G40" s="93">
        <f t="shared" si="9"/>
        <v>3.507591595866139E-3</v>
      </c>
      <c r="H40" s="10">
        <f>VLOOKUP(A40,'N2019'!A:N,14,0)</f>
        <v>36663</v>
      </c>
      <c r="I40" s="10">
        <f>VLOOKUP(A40,'N23'!A:N,14,0)</f>
        <v>7030</v>
      </c>
      <c r="J40" s="9">
        <f t="shared" si="10"/>
        <v>-29633</v>
      </c>
      <c r="K40" s="75">
        <f t="shared" si="11"/>
        <v>-0.80825355262799004</v>
      </c>
      <c r="L40" s="93">
        <f t="shared" si="12"/>
        <v>1.1099771392483472E-2</v>
      </c>
      <c r="M40" s="93">
        <f t="shared" si="13"/>
        <v>2.9757356903304675E-3</v>
      </c>
      <c r="N40" s="53">
        <f t="shared" si="14"/>
        <v>1.6542435590849613</v>
      </c>
      <c r="O40" s="56">
        <f t="shared" si="15"/>
        <v>1.8573315719947159</v>
      </c>
      <c r="P40" s="84">
        <f t="shared" si="16"/>
        <v>0.12276790306627627</v>
      </c>
    </row>
    <row r="41" spans="1:21">
      <c r="A41" s="32" t="s">
        <v>44</v>
      </c>
      <c r="B41" s="10">
        <f>VLOOKUP(A41,'T2019'!A:N,14,0)</f>
        <v>2924</v>
      </c>
      <c r="C41" s="10">
        <f>VLOOKUP(A41,'T23'!A:N,14,FALSE)</f>
        <v>3767</v>
      </c>
      <c r="D41" s="9">
        <f t="shared" si="6"/>
        <v>843</v>
      </c>
      <c r="E41" s="75">
        <f t="shared" si="7"/>
        <v>0.28830369357045149</v>
      </c>
      <c r="F41" s="93">
        <f t="shared" si="8"/>
        <v>1.898616230831216E-3</v>
      </c>
      <c r="G41" s="93">
        <f t="shared" si="9"/>
        <v>3.4909108432305798E-3</v>
      </c>
      <c r="H41" s="10">
        <f>VLOOKUP(A41,'N2019'!A:N,14,0)</f>
        <v>4890</v>
      </c>
      <c r="I41" s="10">
        <f>VLOOKUP(A41,'N23'!A:N,14,0)</f>
        <v>7176</v>
      </c>
      <c r="J41" s="9">
        <f t="shared" si="10"/>
        <v>2286</v>
      </c>
      <c r="K41" s="75">
        <f t="shared" si="11"/>
        <v>0.46748466257668708</v>
      </c>
      <c r="L41" s="93">
        <f t="shared" si="12"/>
        <v>1.4804539210987694E-3</v>
      </c>
      <c r="M41" s="93">
        <f t="shared" si="13"/>
        <v>3.0375361755066053E-3</v>
      </c>
      <c r="N41" s="53">
        <f t="shared" si="14"/>
        <v>1.6723666210670314</v>
      </c>
      <c r="O41" s="56">
        <f t="shared" si="15"/>
        <v>1.9049641624634988</v>
      </c>
      <c r="P41" s="84">
        <f t="shared" si="16"/>
        <v>0.13908286524402258</v>
      </c>
    </row>
    <row r="42" spans="1:21" ht="15" customHeight="1">
      <c r="A42" s="32" t="s">
        <v>48</v>
      </c>
      <c r="B42" s="10">
        <f>VLOOKUP(A42,'T2019'!A:N,14,0)</f>
        <v>17176</v>
      </c>
      <c r="C42" s="10">
        <f>VLOOKUP(A42,'T23'!A:N,14,FALSE)</f>
        <v>3594</v>
      </c>
      <c r="D42" s="9">
        <f t="shared" si="6"/>
        <v>-13582</v>
      </c>
      <c r="E42" s="75">
        <f t="shared" si="7"/>
        <v>-0.79075454122030742</v>
      </c>
      <c r="F42" s="93">
        <f t="shared" si="8"/>
        <v>1.1152747052242465E-2</v>
      </c>
      <c r="G42" s="93">
        <f t="shared" si="9"/>
        <v>3.3305902762332637E-3</v>
      </c>
      <c r="H42" s="10">
        <f>VLOOKUP(A42,'N2019'!A:N,14,0)</f>
        <v>27897</v>
      </c>
      <c r="I42" s="10">
        <f>VLOOKUP(A42,'N23'!A:N,14,0)</f>
        <v>8251</v>
      </c>
      <c r="J42" s="9">
        <f t="shared" si="10"/>
        <v>-19646</v>
      </c>
      <c r="K42" s="75">
        <f t="shared" si="11"/>
        <v>-0.70423343011793382</v>
      </c>
      <c r="L42" s="93">
        <f t="shared" si="12"/>
        <v>8.4458533817775797E-3</v>
      </c>
      <c r="M42" s="93">
        <f t="shared" si="13"/>
        <v>3.4925739944404962E-3</v>
      </c>
      <c r="N42" s="53">
        <f t="shared" si="14"/>
        <v>1.6241849091755938</v>
      </c>
      <c r="O42" s="56">
        <f t="shared" si="15"/>
        <v>2.2957707289927658</v>
      </c>
      <c r="P42" s="84">
        <f t="shared" si="16"/>
        <v>0.41349098616982993</v>
      </c>
      <c r="U42" s="5"/>
    </row>
    <row r="43" spans="1:21" ht="15" customHeight="1">
      <c r="A43" s="32" t="s">
        <v>45</v>
      </c>
      <c r="B43" s="10">
        <f>VLOOKUP(A43,'T2019'!A:N,14,0)</f>
        <v>5693</v>
      </c>
      <c r="C43" s="10">
        <f>VLOOKUP(A43,'T23'!A:N,14,FALSE)</f>
        <v>3552</v>
      </c>
      <c r="D43" s="9">
        <f t="shared" si="6"/>
        <v>-2141</v>
      </c>
      <c r="E43" s="75">
        <f t="shared" si="7"/>
        <v>-0.37607588266291936</v>
      </c>
      <c r="F43" s="93">
        <f t="shared" si="8"/>
        <v>3.6965876204247991E-3</v>
      </c>
      <c r="G43" s="93">
        <f t="shared" si="9"/>
        <v>3.2916685200836261E-3</v>
      </c>
      <c r="H43" s="10">
        <f>VLOOKUP(A43,'N2019'!A:N,14,0)</f>
        <v>11523</v>
      </c>
      <c r="I43" s="10">
        <f>VLOOKUP(A43,'N23'!A:N,14,0)</f>
        <v>8627</v>
      </c>
      <c r="J43" s="9">
        <f t="shared" si="10"/>
        <v>-2896</v>
      </c>
      <c r="K43" s="75">
        <f t="shared" si="11"/>
        <v>-0.25132344007636898</v>
      </c>
      <c r="L43" s="93">
        <f t="shared" si="12"/>
        <v>3.4886033809450141E-3</v>
      </c>
      <c r="M43" s="93">
        <f t="shared" si="13"/>
        <v>3.6517314083187686E-3</v>
      </c>
      <c r="N43" s="53">
        <f t="shared" si="14"/>
        <v>2.0240646407869312</v>
      </c>
      <c r="O43" s="56">
        <f t="shared" si="15"/>
        <v>2.4287725225225225</v>
      </c>
      <c r="P43" s="84">
        <f t="shared" si="16"/>
        <v>0.19994810125147278</v>
      </c>
    </row>
    <row r="44" spans="1:21">
      <c r="A44" s="32" t="s">
        <v>43</v>
      </c>
      <c r="B44" s="10">
        <f>VLOOKUP(A44,'T2019'!A:N,14,0)</f>
        <v>5792</v>
      </c>
      <c r="C44" s="10">
        <f>VLOOKUP(A44,'T23'!A:N,14,FALSE)</f>
        <v>3504</v>
      </c>
      <c r="D44" s="9">
        <f t="shared" si="6"/>
        <v>-2288</v>
      </c>
      <c r="E44" s="75">
        <f t="shared" si="7"/>
        <v>-0.39502762430939231</v>
      </c>
      <c r="F44" s="93">
        <f t="shared" si="8"/>
        <v>3.7608704545056097E-3</v>
      </c>
      <c r="G44" s="93">
        <f t="shared" si="9"/>
        <v>3.2471865130554692E-3</v>
      </c>
      <c r="H44" s="10">
        <f>VLOOKUP(A44,'N2019'!A:N,14,0)</f>
        <v>22074</v>
      </c>
      <c r="I44" s="10">
        <f>VLOOKUP(A44,'N23'!A:N,14,0)</f>
        <v>6647</v>
      </c>
      <c r="J44" s="9">
        <f t="shared" si="10"/>
        <v>-15427</v>
      </c>
      <c r="K44" s="75">
        <f t="shared" si="11"/>
        <v>-0.69887650629700104</v>
      </c>
      <c r="L44" s="93">
        <f t="shared" si="12"/>
        <v>6.6829324855489231E-3</v>
      </c>
      <c r="M44" s="93">
        <f t="shared" si="13"/>
        <v>2.8136152394916954E-3</v>
      </c>
      <c r="N44" s="53">
        <f t="shared" si="14"/>
        <v>3.8111187845303869</v>
      </c>
      <c r="O44" s="56">
        <f t="shared" si="15"/>
        <v>1.8969748858447488</v>
      </c>
      <c r="P44" s="84">
        <f t="shared" si="16"/>
        <v>-0.50225248986079618</v>
      </c>
    </row>
    <row r="45" spans="1:21">
      <c r="A45" s="32" t="s">
        <v>49</v>
      </c>
      <c r="B45" s="10">
        <f>VLOOKUP(A45,'T2019'!A:N,14,0)</f>
        <v>989</v>
      </c>
      <c r="C45" s="10">
        <f>VLOOKUP(A45,'T23'!A:N,14,FALSE)</f>
        <v>3265</v>
      </c>
      <c r="D45" s="9">
        <f t="shared" si="6"/>
        <v>2276</v>
      </c>
      <c r="E45" s="75">
        <f t="shared" si="7"/>
        <v>2.3013144590495451</v>
      </c>
      <c r="F45" s="93">
        <f t="shared" si="8"/>
        <v>6.4217901925173486E-4</v>
      </c>
      <c r="G45" s="93">
        <f t="shared" si="9"/>
        <v>3.0257031863944366E-3</v>
      </c>
      <c r="H45" s="10">
        <f>VLOOKUP(A45,'N2019'!A:N,14,0)</f>
        <v>1831</v>
      </c>
      <c r="I45" s="10">
        <f>VLOOKUP(A45,'N23'!A:N,14,0)</f>
        <v>6302</v>
      </c>
      <c r="J45" s="9">
        <f t="shared" si="10"/>
        <v>4471</v>
      </c>
      <c r="K45" s="75">
        <f t="shared" si="11"/>
        <v>2.441835062807209</v>
      </c>
      <c r="L45" s="93">
        <f t="shared" si="12"/>
        <v>5.5433765430099112E-4</v>
      </c>
      <c r="M45" s="93">
        <f t="shared" si="13"/>
        <v>2.6675798464384929E-3</v>
      </c>
      <c r="N45" s="53">
        <f t="shared" si="14"/>
        <v>1.8513650151668353</v>
      </c>
      <c r="O45" s="56">
        <f t="shared" si="15"/>
        <v>1.9301684532924961</v>
      </c>
      <c r="P45" s="84">
        <f t="shared" si="16"/>
        <v>4.2565046589993827E-2</v>
      </c>
    </row>
    <row r="46" spans="1:21">
      <c r="A46" s="32" t="s">
        <v>51</v>
      </c>
      <c r="B46" s="10">
        <f>VLOOKUP(A46,'T2019'!A:N,14,0)</f>
        <v>5686</v>
      </c>
      <c r="C46" s="10">
        <f>VLOOKUP(A46,'T23'!A:N,14,FALSE)</f>
        <v>2997</v>
      </c>
      <c r="D46" s="9">
        <f t="shared" si="6"/>
        <v>-2689</v>
      </c>
      <c r="E46" s="75">
        <f t="shared" si="7"/>
        <v>-0.47291593387266972</v>
      </c>
      <c r="F46" s="93">
        <f t="shared" si="8"/>
        <v>3.6920423695301964E-3</v>
      </c>
      <c r="G46" s="93">
        <f t="shared" si="9"/>
        <v>2.7773453138205595E-3</v>
      </c>
      <c r="H46" s="10">
        <f>VLOOKUP(A46,'N2019'!A:N,14,0)</f>
        <v>11156</v>
      </c>
      <c r="I46" s="10">
        <f>VLOOKUP(A46,'N23'!A:N,14,0)</f>
        <v>5738</v>
      </c>
      <c r="J46" s="9">
        <f t="shared" si="10"/>
        <v>-5418</v>
      </c>
      <c r="K46" s="75">
        <f t="shared" si="11"/>
        <v>-0.48565794191466471</v>
      </c>
      <c r="L46" s="93">
        <f t="shared" si="12"/>
        <v>3.3774936490343294E-3</v>
      </c>
      <c r="M46" s="93">
        <f t="shared" si="13"/>
        <v>2.4288437256210845E-3</v>
      </c>
      <c r="N46" s="53">
        <f t="shared" si="14"/>
        <v>1.9620119591980303</v>
      </c>
      <c r="O46" s="56">
        <f t="shared" si="15"/>
        <v>1.9145812479145812</v>
      </c>
      <c r="P46" s="84">
        <f t="shared" si="16"/>
        <v>-2.4174527102697296E-2</v>
      </c>
    </row>
    <row r="47" spans="1:21">
      <c r="A47" s="32" t="s">
        <v>46</v>
      </c>
      <c r="B47" s="10">
        <f>VLOOKUP(A47,'T2019'!A:N,14,0)</f>
        <v>1820</v>
      </c>
      <c r="C47" s="10">
        <f>VLOOKUP(A47,'T23'!A:N,14,FALSE)</f>
        <v>2715</v>
      </c>
      <c r="D47" s="9">
        <f t="shared" si="6"/>
        <v>895</v>
      </c>
      <c r="E47" s="75">
        <f t="shared" si="7"/>
        <v>0.49175824175824179</v>
      </c>
      <c r="F47" s="93">
        <f t="shared" si="8"/>
        <v>1.1817652325967214E-3</v>
      </c>
      <c r="G47" s="93">
        <f t="shared" si="9"/>
        <v>2.5160135225301365E-3</v>
      </c>
      <c r="H47" s="10">
        <f>VLOOKUP(A47,'N2019'!A:N,14,0)</f>
        <v>4129</v>
      </c>
      <c r="I47" s="10">
        <f>VLOOKUP(A47,'N23'!A:N,14,0)</f>
        <v>5653</v>
      </c>
      <c r="J47" s="9">
        <f t="shared" si="10"/>
        <v>1524</v>
      </c>
      <c r="K47" s="75">
        <f t="shared" si="11"/>
        <v>0.36909663356744971</v>
      </c>
      <c r="L47" s="93">
        <f t="shared" si="12"/>
        <v>1.2500601718234802E-3</v>
      </c>
      <c r="M47" s="93">
        <f t="shared" si="13"/>
        <v>2.39286399110073E-3</v>
      </c>
      <c r="N47" s="53">
        <f t="shared" si="14"/>
        <v>2.2686813186813186</v>
      </c>
      <c r="O47" s="56">
        <f t="shared" si="15"/>
        <v>2.0821362799263352</v>
      </c>
      <c r="P47" s="84">
        <f t="shared" si="16"/>
        <v>-8.2226197755890018E-2</v>
      </c>
    </row>
    <row r="48" spans="1:21">
      <c r="A48" s="32" t="s">
        <v>50</v>
      </c>
      <c r="B48" s="10">
        <f>VLOOKUP(A48,'T2019'!A:N,14,0)</f>
        <v>1345</v>
      </c>
      <c r="C48" s="10">
        <f>VLOOKUP(A48,'T23'!A:N,14,FALSE)</f>
        <v>2505</v>
      </c>
      <c r="D48" s="9">
        <f t="shared" si="6"/>
        <v>1160</v>
      </c>
      <c r="E48" s="75">
        <f t="shared" si="7"/>
        <v>0.8624535315985129</v>
      </c>
      <c r="F48" s="93">
        <f t="shared" si="8"/>
        <v>8.7333749332010446E-4</v>
      </c>
      <c r="G48" s="93">
        <f t="shared" si="9"/>
        <v>2.3214047417819492E-3</v>
      </c>
      <c r="H48" s="10">
        <f>VLOOKUP(A48,'N2019'!A:N,14,0)</f>
        <v>2876</v>
      </c>
      <c r="I48" s="10">
        <f>VLOOKUP(A48,'N23'!A:N,14,0)</f>
        <v>6577</v>
      </c>
      <c r="J48" s="9">
        <f t="shared" si="10"/>
        <v>3701</v>
      </c>
      <c r="K48" s="75">
        <f t="shared" si="11"/>
        <v>1.2868567454798332</v>
      </c>
      <c r="L48" s="93">
        <f t="shared" si="12"/>
        <v>8.7071277649898983E-4</v>
      </c>
      <c r="M48" s="93">
        <f t="shared" si="13"/>
        <v>2.7839848698866976E-3</v>
      </c>
      <c r="N48" s="53">
        <f t="shared" si="14"/>
        <v>2.1382899628252789</v>
      </c>
      <c r="O48" s="56">
        <f t="shared" si="15"/>
        <v>2.6255489021956087</v>
      </c>
      <c r="P48" s="84">
        <f t="shared" si="16"/>
        <v>0.22787318270274448</v>
      </c>
    </row>
    <row r="49" spans="1:21">
      <c r="A49" s="32" t="s">
        <v>42</v>
      </c>
      <c r="B49" s="10">
        <f>VLOOKUP(A49,'T2019'!A:N,14,0)</f>
        <v>1978</v>
      </c>
      <c r="C49" s="10">
        <f>VLOOKUP(A49,'T23'!A:N,14,FALSE)</f>
        <v>1831</v>
      </c>
      <c r="D49" s="9">
        <f t="shared" si="6"/>
        <v>-147</v>
      </c>
      <c r="E49" s="75">
        <f t="shared" si="7"/>
        <v>-7.4317492416582365E-2</v>
      </c>
      <c r="F49" s="93">
        <f t="shared" si="8"/>
        <v>1.2843580385034697E-3</v>
      </c>
      <c r="G49" s="93">
        <f t="shared" si="9"/>
        <v>1.6968032264282431E-3</v>
      </c>
      <c r="H49" s="10">
        <f>VLOOKUP(A49,'N2019'!A:N,14,0)</f>
        <v>3207</v>
      </c>
      <c r="I49" s="10">
        <f>VLOOKUP(A49,'N23'!A:N,14,0)</f>
        <v>3563</v>
      </c>
      <c r="J49" s="9">
        <f t="shared" si="10"/>
        <v>356</v>
      </c>
      <c r="K49" s="75">
        <f t="shared" si="11"/>
        <v>0.11100717181166209</v>
      </c>
      <c r="L49" s="93">
        <f t="shared" si="12"/>
        <v>9.7092346113778177E-4</v>
      </c>
      <c r="M49" s="93">
        <f t="shared" si="13"/>
        <v>1.5081858128943749E-3</v>
      </c>
      <c r="N49" s="53">
        <f t="shared" si="14"/>
        <v>1.6213346814964611</v>
      </c>
      <c r="O49" s="56">
        <f t="shared" si="15"/>
        <v>1.9459311851447296</v>
      </c>
      <c r="P49" s="84">
        <f t="shared" si="16"/>
        <v>0.20020326916628473</v>
      </c>
    </row>
    <row r="50" spans="1:21">
      <c r="A50" s="32" t="s">
        <v>47</v>
      </c>
      <c r="B50" s="10">
        <f>VLOOKUP(A50,'T2019'!A:N,14,0)</f>
        <v>1292</v>
      </c>
      <c r="C50" s="10">
        <f>VLOOKUP(A50,'T23'!A:N,14,FALSE)</f>
        <v>1740</v>
      </c>
      <c r="D50" s="9">
        <f t="shared" si="6"/>
        <v>448</v>
      </c>
      <c r="E50" s="75">
        <f t="shared" si="7"/>
        <v>0.34674922600619196</v>
      </c>
      <c r="F50" s="93">
        <f t="shared" si="8"/>
        <v>8.3892345083239777E-4</v>
      </c>
      <c r="G50" s="93">
        <f t="shared" si="9"/>
        <v>1.6124727547706952E-3</v>
      </c>
      <c r="H50" s="10">
        <f>VLOOKUP(A50,'N2019'!A:N,14,0)</f>
        <v>2847</v>
      </c>
      <c r="I50" s="10">
        <f>VLOOKUP(A50,'N23'!A:N,14,0)</f>
        <v>3922</v>
      </c>
      <c r="J50" s="9">
        <f t="shared" si="10"/>
        <v>1075</v>
      </c>
      <c r="K50" s="75">
        <f t="shared" si="11"/>
        <v>0.37759044608359682</v>
      </c>
      <c r="L50" s="93">
        <f t="shared" si="12"/>
        <v>8.6193298841885397E-4</v>
      </c>
      <c r="M50" s="93">
        <f t="shared" si="13"/>
        <v>1.6601472798685767E-3</v>
      </c>
      <c r="N50" s="53">
        <f t="shared" si="14"/>
        <v>2.2035603715170278</v>
      </c>
      <c r="O50" s="56">
        <f t="shared" si="15"/>
        <v>2.254022988505747</v>
      </c>
      <c r="P50" s="84">
        <f t="shared" si="16"/>
        <v>2.2900492149429352E-2</v>
      </c>
    </row>
    <row r="51" spans="1:21">
      <c r="A51" s="32" t="s">
        <v>54</v>
      </c>
      <c r="B51" s="10">
        <f>VLOOKUP(A51,'T2019'!A:N,14,0)</f>
        <v>2257</v>
      </c>
      <c r="C51" s="10">
        <f>VLOOKUP(A51,'T23'!A:N,14,FALSE)</f>
        <v>1314</v>
      </c>
      <c r="D51" s="9">
        <f t="shared" si="6"/>
        <v>-943</v>
      </c>
      <c r="E51" s="75">
        <f t="shared" si="7"/>
        <v>-0.4178112538768276</v>
      </c>
      <c r="F51" s="93">
        <f t="shared" si="8"/>
        <v>1.4655187527312088E-3</v>
      </c>
      <c r="G51" s="93">
        <f t="shared" si="9"/>
        <v>1.217694942395801E-3</v>
      </c>
      <c r="H51" s="10">
        <f>VLOOKUP(A51,'N2019'!A:N,14,0)</f>
        <v>4564</v>
      </c>
      <c r="I51" s="10">
        <f>VLOOKUP(A51,'N23'!A:N,14,0)</f>
        <v>3034</v>
      </c>
      <c r="J51" s="9">
        <f t="shared" si="10"/>
        <v>-1530</v>
      </c>
      <c r="K51" s="75">
        <f t="shared" si="11"/>
        <v>-0.33523225241016652</v>
      </c>
      <c r="L51" s="93">
        <f t="shared" si="12"/>
        <v>1.381756993025518E-3</v>
      </c>
      <c r="M51" s="93">
        <f t="shared" si="13"/>
        <v>1.2842648768794649E-3</v>
      </c>
      <c r="N51" s="53">
        <f t="shared" si="14"/>
        <v>2.0221533008418255</v>
      </c>
      <c r="O51" s="56">
        <f t="shared" si="15"/>
        <v>2.3089802130898023</v>
      </c>
      <c r="P51" s="84">
        <f t="shared" si="16"/>
        <v>0.14184231834874739</v>
      </c>
    </row>
    <row r="52" spans="1:21">
      <c r="A52" s="32" t="s">
        <v>52</v>
      </c>
      <c r="B52" s="10">
        <f>VLOOKUP(A52,'T2019'!A:N,14,0)</f>
        <v>785</v>
      </c>
      <c r="C52" s="10">
        <f>VLOOKUP(A52,'T23'!A:N,14,FALSE)</f>
        <v>1199</v>
      </c>
      <c r="D52" s="9">
        <f t="shared" si="6"/>
        <v>414</v>
      </c>
      <c r="E52" s="75">
        <f t="shared" si="7"/>
        <v>0.52738853503184724</v>
      </c>
      <c r="F52" s="93">
        <f t="shared" si="8"/>
        <v>5.0971742175188258E-4</v>
      </c>
      <c r="G52" s="93">
        <f t="shared" si="9"/>
        <v>1.1111234672241744E-3</v>
      </c>
      <c r="H52" s="10">
        <f>VLOOKUP(A52,'N2019'!A:N,14,0)</f>
        <v>1914</v>
      </c>
      <c r="I52" s="10">
        <f>VLOOKUP(A52,'N23'!A:N,14,0)</f>
        <v>3352</v>
      </c>
      <c r="J52" s="9">
        <f t="shared" si="10"/>
        <v>1438</v>
      </c>
      <c r="K52" s="75">
        <f t="shared" si="11"/>
        <v>0.75130616509926851</v>
      </c>
      <c r="L52" s="93">
        <f t="shared" si="12"/>
        <v>5.7946601328896612E-4</v>
      </c>
      <c r="M52" s="93">
        <f t="shared" si="13"/>
        <v>1.4188714130850251E-3</v>
      </c>
      <c r="N52" s="53">
        <f t="shared" si="14"/>
        <v>2.438216560509554</v>
      </c>
      <c r="O52" s="56">
        <f t="shared" si="15"/>
        <v>2.7956630525437864</v>
      </c>
      <c r="P52" s="84">
        <f t="shared" si="16"/>
        <v>0.14660161768384139</v>
      </c>
    </row>
    <row r="53" spans="1:21" ht="15" thickBot="1">
      <c r="A53" s="33" t="s">
        <v>55</v>
      </c>
      <c r="B53" s="13">
        <f>VLOOKUP(A53,'T2019'!A:N,14,0)</f>
        <v>240</v>
      </c>
      <c r="C53" s="13">
        <f>VLOOKUP(A53,'T23'!A:N,14,FALSE)</f>
        <v>699</v>
      </c>
      <c r="D53" s="14">
        <f t="shared" si="6"/>
        <v>459</v>
      </c>
      <c r="E53" s="81">
        <f t="shared" si="7"/>
        <v>1.9125000000000001</v>
      </c>
      <c r="F53" s="96">
        <f t="shared" si="8"/>
        <v>1.5583717352923797E-4</v>
      </c>
      <c r="G53" s="96">
        <f t="shared" si="9"/>
        <v>6.477692273475379E-4</v>
      </c>
      <c r="H53" s="13">
        <f>VLOOKUP(A53,'N2019'!A:N,14,0)</f>
        <v>778</v>
      </c>
      <c r="I53" s="13">
        <f>VLOOKUP(A53,'N23'!A:N,14,0)</f>
        <v>1366</v>
      </c>
      <c r="J53" s="14">
        <f t="shared" si="10"/>
        <v>588</v>
      </c>
      <c r="K53" s="81">
        <f t="shared" si="11"/>
        <v>0.75578406169665802</v>
      </c>
      <c r="L53" s="96">
        <f t="shared" si="12"/>
        <v>2.355405215981273E-4</v>
      </c>
      <c r="M53" s="96">
        <f t="shared" si="13"/>
        <v>5.7821549829180916E-4</v>
      </c>
      <c r="N53" s="60">
        <f t="shared" si="14"/>
        <v>3.2416666666666667</v>
      </c>
      <c r="O53" s="61">
        <f t="shared" si="15"/>
        <v>1.9542203147353361</v>
      </c>
      <c r="P53" s="85">
        <f t="shared" si="16"/>
        <v>-0.39715568697110459</v>
      </c>
    </row>
    <row r="54" spans="1:21" ht="15" thickBot="1">
      <c r="E54" s="4"/>
      <c r="F54" s="3"/>
      <c r="G54" s="3"/>
      <c r="H54" s="5"/>
      <c r="I54" s="5"/>
      <c r="J54" s="15"/>
      <c r="K54" s="2"/>
      <c r="L54" s="6"/>
      <c r="M54" s="6"/>
      <c r="N54" s="62"/>
      <c r="O54" s="63"/>
      <c r="P54" s="2"/>
      <c r="U54" s="5"/>
    </row>
    <row r="55" spans="1:21" ht="15">
      <c r="A55" s="21" t="s">
        <v>57</v>
      </c>
      <c r="B55" s="11">
        <f>'T2019'!N9</f>
        <v>1334775</v>
      </c>
      <c r="C55" s="11">
        <f>'T23'!N9</f>
        <v>922463</v>
      </c>
      <c r="D55" s="12">
        <f t="shared" ref="D55:D61" si="17">C55-B55</f>
        <v>-412312</v>
      </c>
      <c r="E55" s="80">
        <f t="shared" ref="E55:E61" si="18">C55/B55-1</f>
        <v>-0.30890000187297484</v>
      </c>
      <c r="F55" s="95">
        <f>B55/$B$7</f>
        <v>0.86669818040620261</v>
      </c>
      <c r="G55" s="95">
        <f>C55/$C$7</f>
        <v>0.85485428435864363</v>
      </c>
      <c r="H55" s="11">
        <f>'N2019'!N9</f>
        <v>2808180</v>
      </c>
      <c r="I55" s="11">
        <f>'N23'!N9</f>
        <v>1921154</v>
      </c>
      <c r="J55" s="12">
        <f t="shared" ref="J55:J61" si="19">I55-H55</f>
        <v>-887026</v>
      </c>
      <c r="K55" s="80">
        <f t="shared" ref="K55:K61" si="20">I55/H55-1</f>
        <v>-0.31587220192437804</v>
      </c>
      <c r="L55" s="95">
        <f>H55/$H$7</f>
        <v>0.85018018244399629</v>
      </c>
      <c r="M55" s="95">
        <f>I55/$I$7</f>
        <v>0.81320718697313499</v>
      </c>
      <c r="N55" s="58">
        <f>H55/B55</f>
        <v>2.1038602011574983</v>
      </c>
      <c r="O55" s="59">
        <f t="shared" ref="O55:O61" si="21">I55/C55</f>
        <v>2.082635292689246</v>
      </c>
      <c r="P55" s="83">
        <f t="shared" si="4"/>
        <v>-1.0088554580087949E-2</v>
      </c>
      <c r="U55" s="5"/>
    </row>
    <row r="56" spans="1:21" ht="15">
      <c r="A56" s="18" t="s">
        <v>58</v>
      </c>
      <c r="B56" s="10">
        <f>'T2019'!N58</f>
        <v>103329</v>
      </c>
      <c r="C56" s="10">
        <f>'T23'!N58</f>
        <v>70524</v>
      </c>
      <c r="D56" s="9">
        <f t="shared" si="17"/>
        <v>-32805</v>
      </c>
      <c r="E56" s="75">
        <f t="shared" si="18"/>
        <v>-0.31748105565717277</v>
      </c>
      <c r="F56" s="93">
        <f t="shared" ref="F56:F61" si="22">B56/$B$7</f>
        <v>6.70937470983443E-2</v>
      </c>
      <c r="G56" s="93">
        <f t="shared" ref="G56:G61" si="23">C56/$C$7</f>
        <v>6.5355188826119834E-2</v>
      </c>
      <c r="H56" s="10">
        <f>'N2019'!N58</f>
        <v>269672</v>
      </c>
      <c r="I56" s="10">
        <f>'N23'!N58</f>
        <v>254942</v>
      </c>
      <c r="J56" s="9">
        <f t="shared" si="19"/>
        <v>-14730</v>
      </c>
      <c r="K56" s="75">
        <f t="shared" si="20"/>
        <v>-5.4621911062327611E-2</v>
      </c>
      <c r="L56" s="93">
        <f t="shared" ref="L56:L61" si="24">H56/$H$7</f>
        <v>8.1643552108496387E-2</v>
      </c>
      <c r="M56" s="93">
        <f t="shared" ref="M56:M61" si="25">I56/$I$7</f>
        <v>0.10791465268338976</v>
      </c>
      <c r="N56" s="53">
        <f t="shared" ref="N56:N61" si="26">H56/B56</f>
        <v>2.6098384770974268</v>
      </c>
      <c r="O56" s="56">
        <f t="shared" si="21"/>
        <v>3.6149679541716293</v>
      </c>
      <c r="P56" s="84">
        <f t="shared" si="4"/>
        <v>0.38513091361580098</v>
      </c>
      <c r="U56" s="5"/>
    </row>
    <row r="57" spans="1:21" ht="15">
      <c r="A57" s="18" t="s">
        <v>59</v>
      </c>
      <c r="B57" s="10">
        <f>'T2019'!N50</f>
        <v>57303</v>
      </c>
      <c r="C57" s="10">
        <f>'T23'!N59</f>
        <v>3594</v>
      </c>
      <c r="D57" s="9">
        <f t="shared" si="17"/>
        <v>-53709</v>
      </c>
      <c r="E57" s="75">
        <f t="shared" si="18"/>
        <v>-0.93728077064028059</v>
      </c>
      <c r="F57" s="93">
        <f t="shared" si="22"/>
        <v>3.720807314477468E-2</v>
      </c>
      <c r="G57" s="93">
        <f t="shared" si="23"/>
        <v>3.3305902762332637E-3</v>
      </c>
      <c r="H57" s="10">
        <f>'N2019'!N50</f>
        <v>118518</v>
      </c>
      <c r="I57" s="10">
        <f>'N23'!N59</f>
        <v>8251</v>
      </c>
      <c r="J57" s="9">
        <f t="shared" si="19"/>
        <v>-110267</v>
      </c>
      <c r="K57" s="75">
        <f t="shared" si="20"/>
        <v>-0.93038188292073776</v>
      </c>
      <c r="L57" s="93">
        <f t="shared" si="24"/>
        <v>3.588148012694968E-2</v>
      </c>
      <c r="M57" s="93">
        <f t="shared" si="25"/>
        <v>3.4925739944404962E-3</v>
      </c>
      <c r="N57" s="53">
        <f t="shared" si="26"/>
        <v>2.068268677032616</v>
      </c>
      <c r="O57" s="56">
        <f t="shared" si="21"/>
        <v>2.2957707289927658</v>
      </c>
      <c r="P57" s="84">
        <f t="shared" si="4"/>
        <v>0.10999637256342898</v>
      </c>
      <c r="U57" s="5"/>
    </row>
    <row r="58" spans="1:21">
      <c r="A58" s="22" t="s">
        <v>60</v>
      </c>
      <c r="B58" s="10">
        <f>'T2019'!N51</f>
        <v>47741</v>
      </c>
      <c r="C58" s="10">
        <f>'T23'!N60</f>
        <v>3785</v>
      </c>
      <c r="D58" s="9">
        <f t="shared" si="17"/>
        <v>-43956</v>
      </c>
      <c r="E58" s="75">
        <f t="shared" si="18"/>
        <v>-0.92071804109675126</v>
      </c>
      <c r="F58" s="93">
        <f t="shared" si="22"/>
        <v>3.0999260422747293E-2</v>
      </c>
      <c r="G58" s="93">
        <f t="shared" si="23"/>
        <v>3.507591595866139E-3</v>
      </c>
      <c r="H58" s="10">
        <f>'N2019'!N51</f>
        <v>99911</v>
      </c>
      <c r="I58" s="10">
        <f>'N23'!N60</f>
        <v>7030</v>
      </c>
      <c r="J58" s="9">
        <f t="shared" si="19"/>
        <v>-92881</v>
      </c>
      <c r="K58" s="75">
        <f t="shared" si="20"/>
        <v>-0.92963737726576656</v>
      </c>
      <c r="L58" s="93">
        <f t="shared" si="24"/>
        <v>3.0248186443946654E-2</v>
      </c>
      <c r="M58" s="93">
        <f t="shared" si="25"/>
        <v>2.9757356903304675E-3</v>
      </c>
      <c r="N58" s="53">
        <f t="shared" si="26"/>
        <v>2.0927714124128109</v>
      </c>
      <c r="O58" s="56">
        <f t="shared" si="21"/>
        <v>1.8573315719947159</v>
      </c>
      <c r="P58" s="84">
        <f t="shared" si="4"/>
        <v>-0.11250146051386012</v>
      </c>
      <c r="U58" s="5"/>
    </row>
    <row r="59" spans="1:21">
      <c r="A59" s="22" t="s">
        <v>61</v>
      </c>
      <c r="B59" s="10">
        <f>'T2019'!N55</f>
        <v>9562</v>
      </c>
      <c r="C59" s="10">
        <f>'T23'!N61</f>
        <v>4584</v>
      </c>
      <c r="D59" s="9">
        <f t="shared" si="17"/>
        <v>-4978</v>
      </c>
      <c r="E59" s="75">
        <f t="shared" si="18"/>
        <v>-0.52060238443840201</v>
      </c>
      <c r="F59" s="93">
        <f t="shared" si="22"/>
        <v>6.2088127220273895E-3</v>
      </c>
      <c r="G59" s="93">
        <f t="shared" si="23"/>
        <v>4.2480316711890039E-3</v>
      </c>
      <c r="H59" s="10">
        <f>'N2019'!N55</f>
        <v>18607</v>
      </c>
      <c r="I59" s="10">
        <f>'N23'!N61</f>
        <v>7007</v>
      </c>
      <c r="J59" s="9">
        <f t="shared" si="19"/>
        <v>-11600</v>
      </c>
      <c r="K59" s="75">
        <f t="shared" si="20"/>
        <v>-0.62342129306175098</v>
      </c>
      <c r="L59" s="93">
        <f t="shared" si="24"/>
        <v>5.6332936830030267E-3</v>
      </c>
      <c r="M59" s="93">
        <f t="shared" si="25"/>
        <v>2.9659999974602541E-3</v>
      </c>
      <c r="N59" s="53">
        <f t="shared" si="26"/>
        <v>1.9459318134281531</v>
      </c>
      <c r="O59" s="56">
        <f t="shared" si="21"/>
        <v>1.5285776614310647</v>
      </c>
      <c r="P59" s="84">
        <f t="shared" si="4"/>
        <v>-0.21447521907863487</v>
      </c>
      <c r="U59" s="5"/>
    </row>
    <row r="60" spans="1:21" ht="15">
      <c r="A60" s="18" t="s">
        <v>62</v>
      </c>
      <c r="B60" s="10">
        <f>'T2019'!N64</f>
        <v>8141</v>
      </c>
      <c r="C60" s="10">
        <f>'T23'!N62</f>
        <v>24910</v>
      </c>
      <c r="D60" s="9">
        <f t="shared" si="17"/>
        <v>16769</v>
      </c>
      <c r="E60" s="75">
        <f t="shared" si="18"/>
        <v>2.0598206608524752</v>
      </c>
      <c r="F60" s="93">
        <f t="shared" si="22"/>
        <v>5.2861267904230269E-3</v>
      </c>
      <c r="G60" s="93">
        <f t="shared" si="23"/>
        <v>2.3084308230654035E-2</v>
      </c>
      <c r="H60" s="10">
        <f>'N2019'!N64</f>
        <v>16529</v>
      </c>
      <c r="I60" s="10">
        <f>'N23'!N62</f>
        <v>115144</v>
      </c>
      <c r="J60" s="9">
        <f t="shared" si="19"/>
        <v>98615</v>
      </c>
      <c r="K60" s="75">
        <f t="shared" si="20"/>
        <v>5.9661806521870648</v>
      </c>
      <c r="L60" s="93">
        <f t="shared" si="24"/>
        <v>5.0041764543643265E-3</v>
      </c>
      <c r="M60" s="93">
        <f t="shared" si="25"/>
        <v>4.8739418254254818E-2</v>
      </c>
      <c r="N60" s="53">
        <f t="shared" si="26"/>
        <v>2.0303402530401669</v>
      </c>
      <c r="O60" s="56">
        <f t="shared" si="21"/>
        <v>4.6224006423123241</v>
      </c>
      <c r="P60" s="84">
        <f t="shared" si="4"/>
        <v>1.2766630545746649</v>
      </c>
      <c r="U60" s="5"/>
    </row>
    <row r="61" spans="1:21" ht="15.75" thickBot="1">
      <c r="A61" s="23" t="s">
        <v>63</v>
      </c>
      <c r="B61" s="13">
        <f>'T2019'!N47</f>
        <v>4764</v>
      </c>
      <c r="C61" s="13">
        <f>'T23'!N47</f>
        <v>3666</v>
      </c>
      <c r="D61" s="14">
        <f t="shared" si="17"/>
        <v>-1098</v>
      </c>
      <c r="E61" s="81">
        <f t="shared" si="18"/>
        <v>-0.23047858942065491</v>
      </c>
      <c r="F61" s="96">
        <f t="shared" si="22"/>
        <v>3.0933678945553739E-3</v>
      </c>
      <c r="G61" s="96">
        <f t="shared" si="23"/>
        <v>3.3973132867754995E-3</v>
      </c>
      <c r="H61" s="13">
        <f>'N2019'!N47</f>
        <v>9677</v>
      </c>
      <c r="I61" s="13">
        <f>'N23'!N47</f>
        <v>7854</v>
      </c>
      <c r="J61" s="14">
        <f t="shared" si="19"/>
        <v>-1823</v>
      </c>
      <c r="K61" s="81">
        <f t="shared" si="20"/>
        <v>-0.1883848300093004</v>
      </c>
      <c r="L61" s="96">
        <f t="shared" si="24"/>
        <v>2.9297244569474008E-3</v>
      </c>
      <c r="M61" s="96">
        <f t="shared" si="25"/>
        <v>3.3245274696807243E-3</v>
      </c>
      <c r="N61" s="60">
        <f t="shared" si="26"/>
        <v>2.0312762384550798</v>
      </c>
      <c r="O61" s="61">
        <f t="shared" si="21"/>
        <v>2.1423895253682486</v>
      </c>
      <c r="P61" s="85">
        <f t="shared" si="4"/>
        <v>5.470121926778293E-2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 customHeight="1">
      <c r="A65" s="100" t="s">
        <v>65</v>
      </c>
    </row>
    <row r="66" spans="1:3">
      <c r="A66" s="206" t="s">
        <v>66</v>
      </c>
    </row>
    <row r="67" spans="1:3" ht="15" thickBot="1">
      <c r="A67" s="207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B11:B53">
    <cfRule type="cellIs" dxfId="31" priority="9" operator="lessThan">
      <formula>#REF!</formula>
    </cfRule>
  </conditionalFormatting>
  <conditionalFormatting sqref="B55:B61">
    <cfRule type="cellIs" dxfId="30" priority="8" operator="lessThan">
      <formula>#REF!</formula>
    </cfRule>
  </conditionalFormatting>
  <conditionalFormatting sqref="D1:D2 J1:J2 D4:D1048576 J4:J1048576">
    <cfRule type="cellIs" dxfId="29" priority="1" operator="lessThan">
      <formula>0</formula>
    </cfRule>
  </conditionalFormatting>
  <conditionalFormatting sqref="E5:E61">
    <cfRule type="cellIs" dxfId="28" priority="4" operator="lessThan">
      <formula>0</formula>
    </cfRule>
    <cfRule type="cellIs" dxfId="27" priority="5" operator="greaterThan">
      <formula>0</formula>
    </cfRule>
  </conditionalFormatting>
  <conditionalFormatting sqref="H5:H9">
    <cfRule type="cellIs" dxfId="26" priority="6" operator="lessThan">
      <formula>G5</formula>
    </cfRule>
  </conditionalFormatting>
  <conditionalFormatting sqref="H11:H53">
    <cfRule type="cellIs" dxfId="25" priority="10" operator="lessThan">
      <formula>#REF!</formula>
    </cfRule>
  </conditionalFormatting>
  <conditionalFormatting sqref="H55:H61">
    <cfRule type="cellIs" dxfId="24" priority="7" operator="lessThan">
      <formula>#REF!</formula>
    </cfRule>
  </conditionalFormatting>
  <conditionalFormatting sqref="K1:K2 P1:P2 K5:K1048576 P5:P1048576">
    <cfRule type="cellIs" dxfId="23" priority="2" operator="lessThan">
      <formula>0</formula>
    </cfRule>
    <cfRule type="cellIs" dxfId="22" priority="3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1053-71C8-44FA-A922-674B8F3B725B}">
  <sheetPr>
    <tabColor theme="3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5" t="s">
        <v>106</v>
      </c>
      <c r="B3" s="262" t="s">
        <v>1</v>
      </c>
      <c r="C3" s="262"/>
      <c r="D3" s="262"/>
      <c r="E3" s="262"/>
      <c r="F3" s="262"/>
      <c r="G3" s="262"/>
      <c r="H3" s="262" t="s">
        <v>2</v>
      </c>
      <c r="I3" s="262"/>
      <c r="J3" s="262"/>
      <c r="K3" s="262"/>
      <c r="L3" s="262"/>
      <c r="M3" s="262"/>
      <c r="N3" s="263" t="s">
        <v>3</v>
      </c>
      <c r="O3" s="263"/>
      <c r="P3" s="264"/>
    </row>
    <row r="4" spans="1:29" s="139" customFormat="1" ht="74.25" customHeight="1">
      <c r="A4" s="154" t="s">
        <v>107</v>
      </c>
      <c r="B4" s="212">
        <v>2021</v>
      </c>
      <c r="C4" s="208">
        <v>2022</v>
      </c>
      <c r="D4" s="52" t="s">
        <v>4</v>
      </c>
      <c r="E4" s="77" t="s">
        <v>96</v>
      </c>
      <c r="F4" s="52" t="s">
        <v>7</v>
      </c>
      <c r="G4" s="52" t="s">
        <v>97</v>
      </c>
      <c r="H4" s="212">
        <v>2021</v>
      </c>
      <c r="I4" s="208">
        <v>2022</v>
      </c>
      <c r="J4" s="52" t="s">
        <v>8</v>
      </c>
      <c r="K4" s="77" t="s">
        <v>96</v>
      </c>
      <c r="L4" s="52" t="s">
        <v>7</v>
      </c>
      <c r="M4" s="52" t="s">
        <v>97</v>
      </c>
      <c r="N4" s="212">
        <v>2021</v>
      </c>
      <c r="O4" s="208">
        <v>2022</v>
      </c>
      <c r="P4" s="77" t="s">
        <v>96</v>
      </c>
    </row>
    <row r="5" spans="1:29" ht="15.75" customHeight="1">
      <c r="A5" s="18" t="s">
        <v>9</v>
      </c>
      <c r="B5" s="10">
        <f>'T21'!N6</f>
        <v>1792070</v>
      </c>
      <c r="C5" s="10">
        <f>'T22'!N6</f>
        <v>3002251</v>
      </c>
      <c r="D5" s="9">
        <f>C5-B5</f>
        <v>1210181</v>
      </c>
      <c r="E5" s="75">
        <f>C5/B5-1</f>
        <v>0.67529783992812775</v>
      </c>
      <c r="F5" s="93">
        <f t="array" ref="F5:F7">B5:B7/B5</f>
        <v>1</v>
      </c>
      <c r="G5" s="93">
        <f t="array" ref="G5:G7">C5:C7/C5</f>
        <v>1</v>
      </c>
      <c r="H5" s="10">
        <f>'N21'!N6</f>
        <v>4181405</v>
      </c>
      <c r="I5" s="10">
        <f>'N22'!N6</f>
        <v>6374660</v>
      </c>
      <c r="J5" s="9">
        <f>I5-H5</f>
        <v>2193255</v>
      </c>
      <c r="K5" s="75">
        <f>I5/H5-1</f>
        <v>0.52452584717337825</v>
      </c>
      <c r="L5" s="93">
        <f t="array" ref="L5:L7">H5:H7/H5</f>
        <v>1</v>
      </c>
      <c r="M5" s="93">
        <f t="array" ref="M5:M7">I5:I7/I5</f>
        <v>1</v>
      </c>
      <c r="N5" s="64">
        <f t="shared" ref="N5:O9" si="0">H5/B5</f>
        <v>2.3332821820576206</v>
      </c>
      <c r="O5" s="65">
        <f t="shared" si="0"/>
        <v>2.1232934887855812</v>
      </c>
      <c r="P5" s="75">
        <f>O5/N5-1</f>
        <v>-8.9997127174244906E-2</v>
      </c>
    </row>
    <row r="6" spans="1:29" ht="15">
      <c r="A6" s="18" t="s">
        <v>10</v>
      </c>
      <c r="B6" s="10">
        <f>'T21'!N7</f>
        <v>1452638</v>
      </c>
      <c r="C6" s="10">
        <f>'T22'!N7</f>
        <v>2131542</v>
      </c>
      <c r="D6" s="9">
        <f>C6-B6</f>
        <v>678904</v>
      </c>
      <c r="E6" s="75">
        <f>C6/B6-1</f>
        <v>0.46735938341142114</v>
      </c>
      <c r="F6" s="93">
        <v>0.81059222016997101</v>
      </c>
      <c r="G6" s="93">
        <v>0.70998127738153805</v>
      </c>
      <c r="H6" s="10">
        <f>'N21'!N7</f>
        <v>3380728</v>
      </c>
      <c r="I6" s="10">
        <f>'N22'!N7</f>
        <v>4370790</v>
      </c>
      <c r="J6" s="9">
        <f t="shared" ref="J6:J9" si="1">I6-H6</f>
        <v>990062</v>
      </c>
      <c r="K6" s="75">
        <f t="shared" ref="K6:K9" si="2">I6/H6-1</f>
        <v>0.29285467508773255</v>
      </c>
      <c r="L6" s="93">
        <v>0.80851484130334184</v>
      </c>
      <c r="M6" s="93">
        <v>0.68565068568362864</v>
      </c>
      <c r="N6" s="64">
        <f>H6/B6</f>
        <v>2.327302466271707</v>
      </c>
      <c r="O6" s="65">
        <f t="shared" si="0"/>
        <v>2.0505296165874283</v>
      </c>
      <c r="P6" s="75">
        <f t="shared" ref="P6:P61" si="3">O6/N6-1</f>
        <v>-0.11892431417720428</v>
      </c>
    </row>
    <row r="7" spans="1:29" ht="15">
      <c r="A7" s="18" t="s">
        <v>11</v>
      </c>
      <c r="B7" s="10">
        <f>'T21'!N8</f>
        <v>339432</v>
      </c>
      <c r="C7" s="10">
        <f>'T22'!N8</f>
        <v>870709</v>
      </c>
      <c r="D7" s="9">
        <f>C7-B7</f>
        <v>531277</v>
      </c>
      <c r="E7" s="75">
        <f>C7/B7-1</f>
        <v>1.565194206792524</v>
      </c>
      <c r="F7" s="93">
        <v>0.18940777983002896</v>
      </c>
      <c r="G7" s="93">
        <v>0.29001872261846195</v>
      </c>
      <c r="H7" s="10">
        <f>'N21'!N8</f>
        <v>800677</v>
      </c>
      <c r="I7" s="10">
        <f>'N22'!N8</f>
        <v>2003870</v>
      </c>
      <c r="J7" s="9">
        <f t="shared" si="1"/>
        <v>1203193</v>
      </c>
      <c r="K7" s="75">
        <f t="shared" si="2"/>
        <v>1.5027195735608743</v>
      </c>
      <c r="L7" s="93">
        <v>0.19148515869665819</v>
      </c>
      <c r="M7" s="93">
        <v>0.31434931431637136</v>
      </c>
      <c r="N7" s="64">
        <f t="shared" si="0"/>
        <v>2.3588730585212945</v>
      </c>
      <c r="O7" s="65">
        <f t="shared" si="0"/>
        <v>2.3014233228323127</v>
      </c>
      <c r="P7" s="75">
        <f t="shared" si="3"/>
        <v>-2.4354738158311573E-2</v>
      </c>
      <c r="U7" s="5"/>
    </row>
    <row r="8" spans="1:29" ht="15">
      <c r="A8" s="19" t="s">
        <v>12</v>
      </c>
      <c r="B8" s="10">
        <f>'T21'!N10</f>
        <v>201417</v>
      </c>
      <c r="C8" s="10">
        <f>'T22'!N10</f>
        <v>490481</v>
      </c>
      <c r="D8" s="9">
        <f t="shared" ref="D8" si="4">C8-B8</f>
        <v>289064</v>
      </c>
      <c r="E8" s="75">
        <f>C8/B8-1</f>
        <v>1.4351519484452653</v>
      </c>
      <c r="F8" s="93">
        <f t="array" ref="F8:F9">B8:B9/B7</f>
        <v>0.59339425864385209</v>
      </c>
      <c r="G8" s="93">
        <f t="array" ref="G8:G9">C8:C9/C7</f>
        <v>0.56331219730127979</v>
      </c>
      <c r="H8" s="10">
        <f>'N21'!N10</f>
        <v>456328</v>
      </c>
      <c r="I8" s="10">
        <f>'N22'!N10</f>
        <v>1041887</v>
      </c>
      <c r="J8" s="9">
        <f t="shared" si="1"/>
        <v>585559</v>
      </c>
      <c r="K8" s="75">
        <f t="shared" si="2"/>
        <v>1.2831976122438244</v>
      </c>
      <c r="L8" s="93">
        <f t="array" ref="L8:L9">H8:H9/H7</f>
        <v>0.56992769868498783</v>
      </c>
      <c r="M8" s="93">
        <f t="array" ref="M8:M9">I8:I9/I7</f>
        <v>0.51993742109019048</v>
      </c>
      <c r="N8" s="64">
        <f t="shared" si="0"/>
        <v>2.2655883068459963</v>
      </c>
      <c r="O8" s="65">
        <f t="shared" si="0"/>
        <v>2.1242148013888409</v>
      </c>
      <c r="P8" s="75">
        <f t="shared" si="3"/>
        <v>-6.240035095077201E-2</v>
      </c>
      <c r="U8" s="5"/>
    </row>
    <row r="9" spans="1:29" ht="15.75" thickBot="1">
      <c r="A9" s="20" t="s">
        <v>13</v>
      </c>
      <c r="B9" s="16">
        <f>B7-B8</f>
        <v>138015</v>
      </c>
      <c r="C9" s="16">
        <f>C7-C8</f>
        <v>380228</v>
      </c>
      <c r="D9" s="9">
        <f>C9-B9</f>
        <v>242213</v>
      </c>
      <c r="E9" s="78">
        <f>C9/B9-1</f>
        <v>1.7549759084157519</v>
      </c>
      <c r="F9" s="93">
        <v>0.40660574135614791</v>
      </c>
      <c r="G9" s="93">
        <v>0.43668780269872026</v>
      </c>
      <c r="H9" s="17">
        <f>H7-H8</f>
        <v>344349</v>
      </c>
      <c r="I9" s="17">
        <f>I7-I8</f>
        <v>961983</v>
      </c>
      <c r="J9" s="9">
        <f t="shared" si="1"/>
        <v>617634</v>
      </c>
      <c r="K9" s="78">
        <f t="shared" si="2"/>
        <v>1.7936279762682625</v>
      </c>
      <c r="L9" s="93">
        <v>0.43007230131501217</v>
      </c>
      <c r="M9" s="93">
        <v>0.48006257890980952</v>
      </c>
      <c r="N9" s="66">
        <f t="shared" si="0"/>
        <v>2.4950114118030648</v>
      </c>
      <c r="O9" s="67">
        <f t="shared" si="0"/>
        <v>2.5300162008058322</v>
      </c>
      <c r="P9" s="78">
        <f t="shared" si="3"/>
        <v>1.4029911381235216E-2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68"/>
      <c r="O10" s="67"/>
      <c r="P10" s="82"/>
      <c r="U10" s="5"/>
    </row>
    <row r="11" spans="1:29">
      <c r="A11" s="31" t="s">
        <v>16</v>
      </c>
      <c r="B11" s="10">
        <f>VLOOKUP(A11,'T21'!A:N,14,0)</f>
        <v>32367</v>
      </c>
      <c r="C11" s="11">
        <f>VLOOKUP(A11,'T22'!A:N,14,FALSE)</f>
        <v>97723</v>
      </c>
      <c r="D11" s="12">
        <f t="shared" ref="D11:D53" si="5">C11-B11</f>
        <v>65356</v>
      </c>
      <c r="E11" s="80">
        <f t="shared" ref="E11:E53" si="6">C11/B11-1</f>
        <v>2.0192171038403313</v>
      </c>
      <c r="F11" s="93">
        <f t="shared" ref="F11:F53" si="7">B11/$B$7</f>
        <v>9.5356360036767299E-2</v>
      </c>
      <c r="G11" s="93">
        <f t="shared" ref="G11:G53" si="8">C11/$C$7</f>
        <v>0.11223382324060048</v>
      </c>
      <c r="H11" s="11">
        <f>VLOOKUP(A11,'N21'!A:N,14,0)</f>
        <v>60784</v>
      </c>
      <c r="I11" s="11">
        <f>VLOOKUP(A11,'N22'!A:N,14,0)</f>
        <v>164493</v>
      </c>
      <c r="J11" s="12">
        <f t="shared" ref="J11:J53" si="9">I11-H11</f>
        <v>103709</v>
      </c>
      <c r="K11" s="80">
        <f t="shared" ref="K11:K53" si="10">I11/H11-1</f>
        <v>1.7061891287180839</v>
      </c>
      <c r="L11" s="93">
        <f t="shared" ref="L11:L53" si="11">H11/$H$7</f>
        <v>7.5915756291238534E-2</v>
      </c>
      <c r="M11" s="93">
        <f t="shared" ref="M11:M53" si="12">I11/$I$7</f>
        <v>8.2087660377170177E-2</v>
      </c>
      <c r="N11" s="69">
        <f t="shared" ref="N11:N53" si="13">H11/B11</f>
        <v>1.8779621219142955</v>
      </c>
      <c r="O11" s="70">
        <f t="shared" ref="O11:O53" si="14">I11/C11</f>
        <v>1.6832577796424588</v>
      </c>
      <c r="P11" s="83">
        <f t="shared" ref="P11:P53" si="15">O11/N11-1</f>
        <v>-0.10367852471559191</v>
      </c>
      <c r="U11" s="5"/>
    </row>
    <row r="12" spans="1:29">
      <c r="A12" s="32" t="s">
        <v>14</v>
      </c>
      <c r="B12" s="10">
        <f>VLOOKUP(A12,'T21'!A:N,14,0)</f>
        <v>39422</v>
      </c>
      <c r="C12" s="10">
        <f>VLOOKUP(A12,'T22'!A:N,14,FALSE)</f>
        <v>88116</v>
      </c>
      <c r="D12" s="9">
        <f t="shared" si="5"/>
        <v>48694</v>
      </c>
      <c r="E12" s="75">
        <f t="shared" si="6"/>
        <v>1.2351986200598652</v>
      </c>
      <c r="F12" s="93">
        <f t="shared" si="7"/>
        <v>0.1161410827500059</v>
      </c>
      <c r="G12" s="93">
        <f t="shared" si="8"/>
        <v>0.10120028620354217</v>
      </c>
      <c r="H12" s="10">
        <f>VLOOKUP(A12,'N21'!A:N,14,0)</f>
        <v>87688</v>
      </c>
      <c r="I12" s="10">
        <f>VLOOKUP(A12,'N22'!A:N,14,0)</f>
        <v>197547</v>
      </c>
      <c r="J12" s="9">
        <f t="shared" si="9"/>
        <v>109859</v>
      </c>
      <c r="K12" s="75">
        <f t="shared" si="10"/>
        <v>1.2528396131739803</v>
      </c>
      <c r="L12" s="93">
        <f t="shared" si="11"/>
        <v>0.10951732096713157</v>
      </c>
      <c r="M12" s="93">
        <f t="shared" si="12"/>
        <v>9.8582742393468634E-2</v>
      </c>
      <c r="N12" s="64">
        <f t="shared" si="13"/>
        <v>2.2243417381157728</v>
      </c>
      <c r="O12" s="67">
        <f t="shared" si="14"/>
        <v>2.2418970448045759</v>
      </c>
      <c r="P12" s="84">
        <f t="shared" si="15"/>
        <v>7.8923604174572226E-3</v>
      </c>
      <c r="U12" s="5"/>
    </row>
    <row r="13" spans="1:29">
      <c r="A13" s="32" t="s">
        <v>15</v>
      </c>
      <c r="B13" s="10">
        <f>VLOOKUP(A13,'T21'!A:N,14,0)</f>
        <v>38242</v>
      </c>
      <c r="C13" s="10">
        <f>VLOOKUP(A13,'T22'!A:N,14,FALSE)</f>
        <v>80043</v>
      </c>
      <c r="D13" s="9">
        <f t="shared" si="5"/>
        <v>41801</v>
      </c>
      <c r="E13" s="75">
        <f t="shared" si="6"/>
        <v>1.0930652162543799</v>
      </c>
      <c r="F13" s="93">
        <f t="shared" si="7"/>
        <v>0.11266468688868463</v>
      </c>
      <c r="G13" s="93">
        <f t="shared" si="8"/>
        <v>9.1928531805689384E-2</v>
      </c>
      <c r="H13" s="10">
        <f>VLOOKUP(A13,'N21'!A:N,14,0)</f>
        <v>91394</v>
      </c>
      <c r="I13" s="10">
        <f>VLOOKUP(A13,'N22'!A:N,14,0)</f>
        <v>179630</v>
      </c>
      <c r="J13" s="9">
        <f t="shared" si="9"/>
        <v>88236</v>
      </c>
      <c r="K13" s="75">
        <f t="shared" si="10"/>
        <v>0.96544630938573639</v>
      </c>
      <c r="L13" s="93">
        <f t="shared" si="11"/>
        <v>0.1141459040287157</v>
      </c>
      <c r="M13" s="93">
        <f t="shared" si="12"/>
        <v>8.9641543613108637E-2</v>
      </c>
      <c r="N13" s="64">
        <f t="shared" si="13"/>
        <v>2.3898854662413052</v>
      </c>
      <c r="O13" s="67">
        <f t="shared" si="14"/>
        <v>2.2441687592918806</v>
      </c>
      <c r="P13" s="84">
        <f t="shared" si="15"/>
        <v>-6.0972255368622608E-2</v>
      </c>
      <c r="U13" s="5"/>
    </row>
    <row r="14" spans="1:29">
      <c r="A14" s="32" t="s">
        <v>17</v>
      </c>
      <c r="B14" s="10">
        <f>VLOOKUP(A14,'T21'!A:N,14,0)</f>
        <v>31662</v>
      </c>
      <c r="C14" s="10">
        <f>VLOOKUP(A14,'T22'!A:N,14,FALSE)</f>
        <v>78294</v>
      </c>
      <c r="D14" s="9">
        <f t="shared" si="5"/>
        <v>46632</v>
      </c>
      <c r="E14" s="75">
        <f t="shared" si="6"/>
        <v>1.4728065188554105</v>
      </c>
      <c r="F14" s="93">
        <f t="shared" si="7"/>
        <v>9.3279360814537221E-2</v>
      </c>
      <c r="G14" s="93">
        <f t="shared" si="8"/>
        <v>8.9919823959554793E-2</v>
      </c>
      <c r="H14" s="10">
        <f>VLOOKUP(A14,'N21'!A:N,14,0)</f>
        <v>63064</v>
      </c>
      <c r="I14" s="10">
        <f>VLOOKUP(A14,'N22'!A:N,14,0)</f>
        <v>258792</v>
      </c>
      <c r="J14" s="9">
        <f t="shared" si="9"/>
        <v>195728</v>
      </c>
      <c r="K14" s="75">
        <f t="shared" si="10"/>
        <v>3.1036407459089181</v>
      </c>
      <c r="L14" s="93">
        <f t="shared" si="11"/>
        <v>7.8763346518009134E-2</v>
      </c>
      <c r="M14" s="93">
        <f t="shared" si="12"/>
        <v>0.12914610229206486</v>
      </c>
      <c r="N14" s="64">
        <f t="shared" si="13"/>
        <v>1.9917882635335733</v>
      </c>
      <c r="O14" s="67">
        <f t="shared" si="14"/>
        <v>3.3053873860065903</v>
      </c>
      <c r="P14" s="84">
        <f t="shared" si="15"/>
        <v>0.65950741176805572</v>
      </c>
      <c r="U14" s="5"/>
    </row>
    <row r="15" spans="1:29">
      <c r="A15" s="32" t="s">
        <v>18</v>
      </c>
      <c r="B15" s="10">
        <f>VLOOKUP(A15,'T21'!A:N,14,0)</f>
        <v>28138</v>
      </c>
      <c r="C15" s="10">
        <f>VLOOKUP(A15,'T22'!A:N,14,FALSE)</f>
        <v>65188</v>
      </c>
      <c r="D15" s="9">
        <f t="shared" si="5"/>
        <v>37050</v>
      </c>
      <c r="E15" s="75">
        <f t="shared" si="6"/>
        <v>1.3167247139100149</v>
      </c>
      <c r="F15" s="93">
        <f t="shared" si="7"/>
        <v>8.2897310801574392E-2</v>
      </c>
      <c r="G15" s="93">
        <f t="shared" si="8"/>
        <v>7.4867722740892761E-2</v>
      </c>
      <c r="H15" s="10">
        <f>VLOOKUP(A15,'N21'!A:N,14,0)</f>
        <v>75035</v>
      </c>
      <c r="I15" s="10">
        <f>VLOOKUP(A15,'N22'!A:N,14,0)</f>
        <v>148511</v>
      </c>
      <c r="J15" s="9">
        <f t="shared" si="9"/>
        <v>73476</v>
      </c>
      <c r="K15" s="75">
        <f t="shared" si="10"/>
        <v>0.9792230292530153</v>
      </c>
      <c r="L15" s="93">
        <f t="shared" si="11"/>
        <v>9.3714444151636683E-2</v>
      </c>
      <c r="M15" s="93">
        <f t="shared" si="12"/>
        <v>7.4112093099851784E-2</v>
      </c>
      <c r="N15" s="64">
        <f t="shared" si="13"/>
        <v>2.6666785130428603</v>
      </c>
      <c r="O15" s="67">
        <f t="shared" si="14"/>
        <v>2.278195373381604</v>
      </c>
      <c r="P15" s="84">
        <f t="shared" si="15"/>
        <v>-0.14568053020308425</v>
      </c>
      <c r="U15" s="5"/>
      <c r="AC15" s="5"/>
    </row>
    <row r="16" spans="1:29">
      <c r="A16" s="32" t="s">
        <v>19</v>
      </c>
      <c r="B16" s="10">
        <f>VLOOKUP(A16,'T21'!A:N,14,0)</f>
        <v>17919</v>
      </c>
      <c r="C16" s="10">
        <f>VLOOKUP(A16,'T22'!A:N,14,FALSE)</f>
        <v>51941</v>
      </c>
      <c r="D16" s="9">
        <f t="shared" si="5"/>
        <v>34022</v>
      </c>
      <c r="E16" s="75">
        <f t="shared" si="6"/>
        <v>1.8986550588760536</v>
      </c>
      <c r="F16" s="93">
        <f t="shared" si="7"/>
        <v>5.2791133422894716E-2</v>
      </c>
      <c r="G16" s="93">
        <f t="shared" si="8"/>
        <v>5.9653684526058647E-2</v>
      </c>
      <c r="H16" s="10">
        <f>VLOOKUP(A16,'N21'!A:N,14,0)</f>
        <v>38735</v>
      </c>
      <c r="I16" s="10">
        <f>VLOOKUP(A16,'N22'!A:N,14,0)</f>
        <v>106493</v>
      </c>
      <c r="J16" s="9">
        <f t="shared" si="9"/>
        <v>67758</v>
      </c>
      <c r="K16" s="75">
        <f t="shared" si="10"/>
        <v>1.7492706854266169</v>
      </c>
      <c r="L16" s="93">
        <f t="shared" si="11"/>
        <v>4.83778102780522E-2</v>
      </c>
      <c r="M16" s="93">
        <f t="shared" si="12"/>
        <v>5.3143667004346591E-2</v>
      </c>
      <c r="N16" s="64">
        <f t="shared" si="13"/>
        <v>2.1616719683018024</v>
      </c>
      <c r="O16" s="67">
        <f t="shared" si="14"/>
        <v>2.050268573958915</v>
      </c>
      <c r="P16" s="84">
        <f t="shared" si="15"/>
        <v>-5.1535753794506256E-2</v>
      </c>
      <c r="U16" s="5"/>
    </row>
    <row r="17" spans="1:21">
      <c r="A17" s="32" t="s">
        <v>21</v>
      </c>
      <c r="B17" s="10">
        <f>VLOOKUP(A17,'T21'!A:N,14,0)</f>
        <v>13995</v>
      </c>
      <c r="C17" s="10">
        <f>VLOOKUP(A17,'T22'!A:N,14,FALSE)</f>
        <v>43634</v>
      </c>
      <c r="D17" s="9">
        <f t="shared" si="5"/>
        <v>29639</v>
      </c>
      <c r="E17" s="75">
        <f t="shared" si="6"/>
        <v>2.1178277956413005</v>
      </c>
      <c r="F17" s="93">
        <f t="shared" si="7"/>
        <v>4.1230644134907728E-2</v>
      </c>
      <c r="G17" s="93">
        <f t="shared" si="8"/>
        <v>5.0113183623920275E-2</v>
      </c>
      <c r="H17" s="10">
        <f>VLOOKUP(A17,'N21'!A:N,14,0)</f>
        <v>32868</v>
      </c>
      <c r="I17" s="10">
        <f>VLOOKUP(A17,'N22'!A:N,14,0)</f>
        <v>87046</v>
      </c>
      <c r="J17" s="9">
        <f t="shared" si="9"/>
        <v>54178</v>
      </c>
      <c r="K17" s="75">
        <f t="shared" si="10"/>
        <v>1.6483509796762807</v>
      </c>
      <c r="L17" s="93">
        <f t="shared" si="11"/>
        <v>4.1050261216445581E-2</v>
      </c>
      <c r="M17" s="93">
        <f t="shared" si="12"/>
        <v>4.3438945640186237E-2</v>
      </c>
      <c r="N17" s="64">
        <f t="shared" si="13"/>
        <v>2.3485530546623794</v>
      </c>
      <c r="O17" s="67">
        <f t="shared" si="14"/>
        <v>1.9949122244121558</v>
      </c>
      <c r="P17" s="84">
        <f t="shared" si="15"/>
        <v>-0.1505781738880333</v>
      </c>
      <c r="U17" s="5"/>
    </row>
    <row r="18" spans="1:21">
      <c r="A18" s="32" t="s">
        <v>20</v>
      </c>
      <c r="B18" s="10">
        <f>VLOOKUP(A18,'T21'!A:N,14,0)</f>
        <v>15605</v>
      </c>
      <c r="C18" s="10">
        <f>VLOOKUP(A18,'T22'!A:N,14,FALSE)</f>
        <v>41471</v>
      </c>
      <c r="D18" s="9">
        <f t="shared" si="5"/>
        <v>25866</v>
      </c>
      <c r="E18" s="75">
        <f t="shared" si="6"/>
        <v>1.6575456584428068</v>
      </c>
      <c r="F18" s="93">
        <f t="shared" si="7"/>
        <v>4.5973862216879963E-2</v>
      </c>
      <c r="G18" s="93">
        <f t="shared" si="8"/>
        <v>4.7629001193280417E-2</v>
      </c>
      <c r="H18" s="10">
        <f>VLOOKUP(A18,'N21'!A:N,14,0)</f>
        <v>29736</v>
      </c>
      <c r="I18" s="10">
        <f>VLOOKUP(A18,'N22'!A:N,14,0)</f>
        <v>69612</v>
      </c>
      <c r="J18" s="9">
        <f t="shared" si="9"/>
        <v>39876</v>
      </c>
      <c r="K18" s="75">
        <f t="shared" si="10"/>
        <v>1.3410008071025019</v>
      </c>
      <c r="L18" s="93">
        <f t="shared" si="11"/>
        <v>3.7138571483881763E-2</v>
      </c>
      <c r="M18" s="93">
        <f t="shared" si="12"/>
        <v>3.473878045981027E-2</v>
      </c>
      <c r="N18" s="64">
        <f t="shared" si="13"/>
        <v>1.9055430951618071</v>
      </c>
      <c r="O18" s="67">
        <f t="shared" si="14"/>
        <v>1.6785705673844373</v>
      </c>
      <c r="P18" s="84">
        <f t="shared" si="15"/>
        <v>-0.11911172639110357</v>
      </c>
      <c r="U18" s="5"/>
    </row>
    <row r="19" spans="1:21">
      <c r="A19" s="32" t="s">
        <v>24</v>
      </c>
      <c r="B19" s="10">
        <f>VLOOKUP(A19,'T21'!A:N,14,0)</f>
        <v>8367</v>
      </c>
      <c r="C19" s="10">
        <f>VLOOKUP(A19,'T22'!A:N,14,FALSE)</f>
        <v>32217</v>
      </c>
      <c r="D19" s="9">
        <f t="shared" si="5"/>
        <v>23850</v>
      </c>
      <c r="E19" s="75">
        <f t="shared" si="6"/>
        <v>2.8504840444603801</v>
      </c>
      <c r="F19" s="93">
        <f t="shared" si="7"/>
        <v>2.4650003535317825E-2</v>
      </c>
      <c r="G19" s="93">
        <f t="shared" si="8"/>
        <v>3.7000880891319601E-2</v>
      </c>
      <c r="H19" s="10">
        <f>VLOOKUP(A19,'N21'!A:N,14,0)</f>
        <v>21195</v>
      </c>
      <c r="I19" s="10">
        <f>VLOOKUP(A19,'N22'!A:N,14,0)</f>
        <v>58655</v>
      </c>
      <c r="J19" s="9">
        <f t="shared" si="9"/>
        <v>37460</v>
      </c>
      <c r="K19" s="75">
        <f t="shared" si="10"/>
        <v>1.7673979712196273</v>
      </c>
      <c r="L19" s="93">
        <f t="shared" si="11"/>
        <v>2.6471348621229285E-2</v>
      </c>
      <c r="M19" s="93">
        <f t="shared" si="12"/>
        <v>2.9270860884189093E-2</v>
      </c>
      <c r="N19" s="64">
        <f t="shared" si="13"/>
        <v>2.5331660093223376</v>
      </c>
      <c r="O19" s="67">
        <f t="shared" si="14"/>
        <v>1.8206226526368066</v>
      </c>
      <c r="P19" s="84">
        <f t="shared" si="15"/>
        <v>-0.28128569310629103</v>
      </c>
      <c r="U19" s="5"/>
    </row>
    <row r="20" spans="1:21">
      <c r="A20" s="32" t="s">
        <v>30</v>
      </c>
      <c r="B20" s="10">
        <f>VLOOKUP(A20,'T21'!A:N,14,0)</f>
        <v>5408</v>
      </c>
      <c r="C20" s="10">
        <f>VLOOKUP(A20,'T22'!A:N,14,FALSE)</f>
        <v>21312</v>
      </c>
      <c r="D20" s="9">
        <f t="shared" si="5"/>
        <v>15904</v>
      </c>
      <c r="E20" s="75">
        <f t="shared" si="6"/>
        <v>2.940828402366864</v>
      </c>
      <c r="F20" s="93">
        <f t="shared" si="7"/>
        <v>1.5932498998326616E-2</v>
      </c>
      <c r="G20" s="93">
        <f t="shared" si="8"/>
        <v>2.4476604698010471E-2</v>
      </c>
      <c r="H20" s="10">
        <f>VLOOKUP(A20,'N21'!A:N,14,0)</f>
        <v>10017</v>
      </c>
      <c r="I20" s="10">
        <f>VLOOKUP(A20,'N22'!A:N,14,0)</f>
        <v>38302</v>
      </c>
      <c r="J20" s="9">
        <f t="shared" si="9"/>
        <v>28285</v>
      </c>
      <c r="K20" s="75">
        <f t="shared" si="10"/>
        <v>2.8236997104921633</v>
      </c>
      <c r="L20" s="93">
        <f t="shared" si="11"/>
        <v>1.2510662851561865E-2</v>
      </c>
      <c r="M20" s="93">
        <f t="shared" si="12"/>
        <v>1.9114014382170499E-2</v>
      </c>
      <c r="N20" s="64">
        <f t="shared" si="13"/>
        <v>1.8522559171597632</v>
      </c>
      <c r="O20" s="67">
        <f t="shared" si="14"/>
        <v>1.7972034534534536</v>
      </c>
      <c r="P20" s="84">
        <f t="shared" si="15"/>
        <v>-2.9721845235471944E-2</v>
      </c>
      <c r="U20" s="5"/>
    </row>
    <row r="21" spans="1:21">
      <c r="A21" s="32" t="s">
        <v>33</v>
      </c>
      <c r="B21" s="10">
        <f>VLOOKUP(A21,'T21'!A:N,14,0)</f>
        <v>3675</v>
      </c>
      <c r="C21" s="10">
        <f>VLOOKUP(A21,'T22'!A:N,14,FALSE)</f>
        <v>19481</v>
      </c>
      <c r="D21" s="9">
        <f t="shared" si="5"/>
        <v>15806</v>
      </c>
      <c r="E21" s="75">
        <f t="shared" si="6"/>
        <v>4.3009523809523813</v>
      </c>
      <c r="F21" s="93">
        <f t="shared" si="7"/>
        <v>1.0826910839284451E-2</v>
      </c>
      <c r="G21" s="93">
        <f t="shared" si="8"/>
        <v>2.2373720726442475E-2</v>
      </c>
      <c r="H21" s="10">
        <f>VLOOKUP(A21,'N21'!A:N,14,0)</f>
        <v>16620</v>
      </c>
      <c r="I21" s="10">
        <f>VLOOKUP(A21,'N22'!A:N,14,0)</f>
        <v>90557</v>
      </c>
      <c r="J21" s="9">
        <f t="shared" si="9"/>
        <v>73937</v>
      </c>
      <c r="K21" s="75">
        <f t="shared" si="10"/>
        <v>4.4486762936221416</v>
      </c>
      <c r="L21" s="93">
        <f t="shared" si="11"/>
        <v>2.0757434021459339E-2</v>
      </c>
      <c r="M21" s="93">
        <f t="shared" si="12"/>
        <v>4.519105530797906E-2</v>
      </c>
      <c r="N21" s="64">
        <f t="shared" si="13"/>
        <v>4.5224489795918368</v>
      </c>
      <c r="O21" s="67">
        <f t="shared" si="14"/>
        <v>4.6484780042092293</v>
      </c>
      <c r="P21" s="84">
        <f t="shared" si="15"/>
        <v>2.786742872857495E-2</v>
      </c>
      <c r="U21" s="5"/>
    </row>
    <row r="22" spans="1:21">
      <c r="A22" s="32" t="s">
        <v>22</v>
      </c>
      <c r="B22" s="10">
        <f>VLOOKUP(A22,'T21'!A:N,14,0)</f>
        <v>9394</v>
      </c>
      <c r="C22" s="10">
        <f>VLOOKUP(A22,'T22'!A:N,14,FALSE)</f>
        <v>18992</v>
      </c>
      <c r="D22" s="9">
        <f t="shared" si="5"/>
        <v>9598</v>
      </c>
      <c r="E22" s="75">
        <f t="shared" si="6"/>
        <v>1.0217159889291039</v>
      </c>
      <c r="F22" s="93">
        <f t="shared" si="7"/>
        <v>2.7675646373942351E-2</v>
      </c>
      <c r="G22" s="93">
        <f t="shared" si="8"/>
        <v>2.1812109441845667E-2</v>
      </c>
      <c r="H22" s="10">
        <f>VLOOKUP(A22,'N21'!A:N,14,0)</f>
        <v>19695</v>
      </c>
      <c r="I22" s="10">
        <f>VLOOKUP(A22,'N22'!A:N,14,0)</f>
        <v>36449</v>
      </c>
      <c r="J22" s="9">
        <f t="shared" si="9"/>
        <v>16754</v>
      </c>
      <c r="K22" s="75">
        <f t="shared" si="10"/>
        <v>0.85067275958365074</v>
      </c>
      <c r="L22" s="93">
        <f t="shared" si="11"/>
        <v>2.4597933998353892E-2</v>
      </c>
      <c r="M22" s="93">
        <f t="shared" si="12"/>
        <v>1.8189303697345637E-2</v>
      </c>
      <c r="N22" s="64">
        <f t="shared" si="13"/>
        <v>2.096550989993613</v>
      </c>
      <c r="O22" s="67">
        <f t="shared" si="14"/>
        <v>1.9191764953664701</v>
      </c>
      <c r="P22" s="84">
        <f t="shared" si="15"/>
        <v>-8.4602995812509851E-2</v>
      </c>
      <c r="U22" s="5"/>
    </row>
    <row r="23" spans="1:21">
      <c r="A23" s="32" t="s">
        <v>28</v>
      </c>
      <c r="B23" s="10">
        <f>VLOOKUP(A23,'T21'!A:N,14,0)</f>
        <v>5792</v>
      </c>
      <c r="C23" s="10">
        <f>VLOOKUP(A23,'T22'!A:N,14,FALSE)</f>
        <v>18577</v>
      </c>
      <c r="D23" s="9">
        <f t="shared" si="5"/>
        <v>12785</v>
      </c>
      <c r="E23" s="75">
        <f t="shared" si="6"/>
        <v>2.2073549723756907</v>
      </c>
      <c r="F23" s="93">
        <f t="shared" si="7"/>
        <v>1.7063800702349807E-2</v>
      </c>
      <c r="G23" s="93">
        <f t="shared" si="8"/>
        <v>2.1335486368005842E-2</v>
      </c>
      <c r="H23" s="10">
        <f>VLOOKUP(A23,'N21'!A:N,14,0)</f>
        <v>12012</v>
      </c>
      <c r="I23" s="10">
        <f>VLOOKUP(A23,'N22'!A:N,14,0)</f>
        <v>37297</v>
      </c>
      <c r="J23" s="9">
        <f t="shared" si="9"/>
        <v>25285</v>
      </c>
      <c r="K23" s="75">
        <f t="shared" si="10"/>
        <v>2.1049783549783552</v>
      </c>
      <c r="L23" s="93">
        <f t="shared" si="11"/>
        <v>1.5002304299986136E-2</v>
      </c>
      <c r="M23" s="93">
        <f t="shared" si="12"/>
        <v>1.8612484841831058E-2</v>
      </c>
      <c r="N23" s="64">
        <f t="shared" si="13"/>
        <v>2.0738950276243093</v>
      </c>
      <c r="O23" s="67">
        <f t="shared" si="14"/>
        <v>2.0076976906927921</v>
      </c>
      <c r="P23" s="84">
        <f t="shared" si="15"/>
        <v>-3.1919328630315325E-2</v>
      </c>
      <c r="U23" s="5"/>
    </row>
    <row r="24" spans="1:21">
      <c r="A24" s="32" t="s">
        <v>25</v>
      </c>
      <c r="B24" s="10">
        <f>VLOOKUP(A24,'T21'!A:N,14,0)</f>
        <v>7401</v>
      </c>
      <c r="C24" s="10">
        <f>VLOOKUP(A24,'T22'!A:N,14,FALSE)</f>
        <v>17042</v>
      </c>
      <c r="D24" s="9">
        <f t="shared" si="5"/>
        <v>9641</v>
      </c>
      <c r="E24" s="75">
        <f t="shared" si="6"/>
        <v>1.3026618024591272</v>
      </c>
      <c r="F24" s="93">
        <f t="shared" si="7"/>
        <v>2.1804072686134483E-2</v>
      </c>
      <c r="G24" s="93">
        <f t="shared" si="8"/>
        <v>1.9572555239465769E-2</v>
      </c>
      <c r="H24" s="10">
        <f>VLOOKUP(A24,'N21'!A:N,14,0)</f>
        <v>30749</v>
      </c>
      <c r="I24" s="10">
        <f>VLOOKUP(A24,'N22'!A:N,14,0)</f>
        <v>56617</v>
      </c>
      <c r="J24" s="9">
        <f t="shared" si="9"/>
        <v>25868</v>
      </c>
      <c r="K24" s="75">
        <f t="shared" si="10"/>
        <v>0.84126313050830914</v>
      </c>
      <c r="L24" s="93">
        <f t="shared" si="11"/>
        <v>3.8403750825863614E-2</v>
      </c>
      <c r="M24" s="93">
        <f t="shared" si="12"/>
        <v>2.8253828841192295E-2</v>
      </c>
      <c r="N24" s="64">
        <f t="shared" si="13"/>
        <v>4.1547088231320091</v>
      </c>
      <c r="O24" s="67">
        <f t="shared" si="14"/>
        <v>3.3222039666705787</v>
      </c>
      <c r="P24" s="84">
        <f t="shared" si="15"/>
        <v>-0.20037622175261138</v>
      </c>
      <c r="U24" s="5"/>
    </row>
    <row r="25" spans="1:21">
      <c r="A25" s="32" t="s">
        <v>23</v>
      </c>
      <c r="B25" s="10">
        <f>VLOOKUP(A25,'T21'!A:N,14,0)</f>
        <v>9368</v>
      </c>
      <c r="C25" s="10">
        <f>VLOOKUP(A25,'T22'!A:N,14,FALSE)</f>
        <v>16782</v>
      </c>
      <c r="D25" s="9">
        <f t="shared" si="5"/>
        <v>7414</v>
      </c>
      <c r="E25" s="75">
        <f t="shared" si="6"/>
        <v>0.79141759180187865</v>
      </c>
      <c r="F25" s="93">
        <f t="shared" si="7"/>
        <v>2.7599047821065779E-2</v>
      </c>
      <c r="G25" s="93">
        <f t="shared" si="8"/>
        <v>1.9273948012481782E-2</v>
      </c>
      <c r="H25" s="10">
        <f>VLOOKUP(A25,'N21'!A:N,14,0)</f>
        <v>28653</v>
      </c>
      <c r="I25" s="10">
        <f>VLOOKUP(A25,'N22'!A:N,14,0)</f>
        <v>36461</v>
      </c>
      <c r="J25" s="9">
        <f t="shared" si="9"/>
        <v>7808</v>
      </c>
      <c r="K25" s="75">
        <f t="shared" si="10"/>
        <v>0.27250200677066982</v>
      </c>
      <c r="L25" s="93">
        <f t="shared" si="11"/>
        <v>3.5785966126165733E-2</v>
      </c>
      <c r="M25" s="93">
        <f t="shared" si="12"/>
        <v>1.81952921097676E-2</v>
      </c>
      <c r="N25" s="64">
        <f t="shared" si="13"/>
        <v>3.058603757472246</v>
      </c>
      <c r="O25" s="67">
        <f t="shared" si="14"/>
        <v>2.1726254320104874</v>
      </c>
      <c r="P25" s="84">
        <f t="shared" si="15"/>
        <v>-0.28966757243310493</v>
      </c>
      <c r="U25" s="5"/>
    </row>
    <row r="26" spans="1:21">
      <c r="A26" s="32" t="s">
        <v>29</v>
      </c>
      <c r="B26" s="10">
        <f>VLOOKUP(A26,'T21'!A:N,14,0)</f>
        <v>5810</v>
      </c>
      <c r="C26" s="10">
        <f>VLOOKUP(A26,'T22'!A:N,14,FALSE)</f>
        <v>15482</v>
      </c>
      <c r="D26" s="9">
        <f t="shared" si="5"/>
        <v>9672</v>
      </c>
      <c r="E26" s="75">
        <f t="shared" si="6"/>
        <v>1.6647160068846816</v>
      </c>
      <c r="F26" s="93">
        <f t="shared" si="7"/>
        <v>1.7116830469725897E-2</v>
      </c>
      <c r="G26" s="93">
        <f t="shared" si="8"/>
        <v>1.778091187756185E-2</v>
      </c>
      <c r="H26" s="10">
        <f>VLOOKUP(A26,'N21'!A:N,14,0)</f>
        <v>11095</v>
      </c>
      <c r="I26" s="10">
        <f>VLOOKUP(A26,'N22'!A:N,14,0)</f>
        <v>30343</v>
      </c>
      <c r="J26" s="9">
        <f t="shared" si="9"/>
        <v>19248</v>
      </c>
      <c r="K26" s="75">
        <f t="shared" si="10"/>
        <v>1.7348355114916627</v>
      </c>
      <c r="L26" s="93">
        <f t="shared" si="11"/>
        <v>1.3857023493868314E-2</v>
      </c>
      <c r="M26" s="93">
        <f t="shared" si="12"/>
        <v>1.5142199843303209E-2</v>
      </c>
      <c r="N26" s="64">
        <f t="shared" si="13"/>
        <v>1.9096385542168675</v>
      </c>
      <c r="O26" s="67">
        <f t="shared" si="14"/>
        <v>1.9598889032424751</v>
      </c>
      <c r="P26" s="84">
        <f t="shared" si="15"/>
        <v>2.6314062896690471E-2</v>
      </c>
      <c r="U26" s="5"/>
    </row>
    <row r="27" spans="1:21">
      <c r="A27" s="32" t="s">
        <v>26</v>
      </c>
      <c r="B27" s="10">
        <f>VLOOKUP(A27,'T21'!A:N,14,0)</f>
        <v>6320</v>
      </c>
      <c r="C27" s="10">
        <f>VLOOKUP(A27,'T22'!A:N,14,FALSE)</f>
        <v>15290</v>
      </c>
      <c r="D27" s="9">
        <f t="shared" si="5"/>
        <v>8970</v>
      </c>
      <c r="E27" s="75">
        <f t="shared" si="6"/>
        <v>1.4193037974683542</v>
      </c>
      <c r="F27" s="93">
        <f t="shared" si="7"/>
        <v>1.8619340545381696E-2</v>
      </c>
      <c r="G27" s="93">
        <f t="shared" si="8"/>
        <v>1.7560401925327519E-2</v>
      </c>
      <c r="H27" s="10">
        <f>VLOOKUP(A27,'N21'!A:N,14,0)</f>
        <v>12085</v>
      </c>
      <c r="I27" s="10">
        <f>VLOOKUP(A27,'N22'!A:N,14,0)</f>
        <v>29685</v>
      </c>
      <c r="J27" s="9">
        <f t="shared" si="9"/>
        <v>17600</v>
      </c>
      <c r="K27" s="75">
        <f t="shared" si="10"/>
        <v>1.4563508481588747</v>
      </c>
      <c r="L27" s="93">
        <f t="shared" si="11"/>
        <v>1.5093477144966073E-2</v>
      </c>
      <c r="M27" s="93">
        <f t="shared" si="12"/>
        <v>1.4813835228832209E-2</v>
      </c>
      <c r="N27" s="64">
        <f t="shared" si="13"/>
        <v>1.9121835443037976</v>
      </c>
      <c r="O27" s="67">
        <f t="shared" si="14"/>
        <v>1.9414650098103337</v>
      </c>
      <c r="P27" s="84">
        <f t="shared" si="15"/>
        <v>1.5313104013347845E-2</v>
      </c>
      <c r="U27" s="5"/>
    </row>
    <row r="28" spans="1:21">
      <c r="A28" s="32" t="s">
        <v>27</v>
      </c>
      <c r="B28" s="10">
        <f>VLOOKUP(A28,'T21'!A:N,14,0)</f>
        <v>5962</v>
      </c>
      <c r="C28" s="10">
        <f>VLOOKUP(A28,'T22'!A:N,14,FALSE)</f>
        <v>14801</v>
      </c>
      <c r="D28" s="9">
        <f t="shared" si="5"/>
        <v>8839</v>
      </c>
      <c r="E28" s="75">
        <f t="shared" si="6"/>
        <v>1.4825561891982555</v>
      </c>
      <c r="F28" s="93">
        <f t="shared" si="7"/>
        <v>1.7564637394235076E-2</v>
      </c>
      <c r="G28" s="93">
        <f t="shared" si="8"/>
        <v>1.6998790640730715E-2</v>
      </c>
      <c r="H28" s="10">
        <f>VLOOKUP(A28,'N21'!A:N,14,0)</f>
        <v>14166</v>
      </c>
      <c r="I28" s="10">
        <f>VLOOKUP(A28,'N22'!A:N,14,0)</f>
        <v>33477</v>
      </c>
      <c r="J28" s="9">
        <f t="shared" si="9"/>
        <v>19311</v>
      </c>
      <c r="K28" s="75">
        <f t="shared" si="10"/>
        <v>1.3631935620499789</v>
      </c>
      <c r="L28" s="93">
        <f t="shared" si="11"/>
        <v>1.7692527698435198E-2</v>
      </c>
      <c r="M28" s="93">
        <f t="shared" si="12"/>
        <v>1.6706173554172674E-2</v>
      </c>
      <c r="N28" s="64">
        <f t="shared" si="13"/>
        <v>2.376048305937605</v>
      </c>
      <c r="O28" s="67">
        <f t="shared" si="14"/>
        <v>2.2618066346868453</v>
      </c>
      <c r="P28" s="84">
        <f t="shared" si="15"/>
        <v>-4.8080533954329319E-2</v>
      </c>
      <c r="U28" s="5"/>
    </row>
    <row r="29" spans="1:21">
      <c r="A29" s="32" t="s">
        <v>31</v>
      </c>
      <c r="B29" s="10">
        <f>VLOOKUP(A29,'T21'!A:N,14,0)</f>
        <v>4483</v>
      </c>
      <c r="C29" s="10">
        <f>VLOOKUP(A29,'T22'!A:N,14,FALSE)</f>
        <v>11127</v>
      </c>
      <c r="D29" s="9">
        <f t="shared" si="5"/>
        <v>6644</v>
      </c>
      <c r="E29" s="75">
        <f t="shared" si="6"/>
        <v>1.4820432745929066</v>
      </c>
      <c r="F29" s="93">
        <f t="shared" si="7"/>
        <v>1.3207358174833251E-2</v>
      </c>
      <c r="G29" s="93">
        <f t="shared" si="8"/>
        <v>1.2779240825580074E-2</v>
      </c>
      <c r="H29" s="10">
        <f>VLOOKUP(A29,'N21'!A:N,14,0)</f>
        <v>10489</v>
      </c>
      <c r="I29" s="10">
        <f>VLOOKUP(A29,'N22'!A:N,14,0)</f>
        <v>25773</v>
      </c>
      <c r="J29" s="9">
        <f t="shared" si="9"/>
        <v>15284</v>
      </c>
      <c r="K29" s="75">
        <f t="shared" si="10"/>
        <v>1.4571455810849461</v>
      </c>
      <c r="L29" s="93">
        <f t="shared" si="11"/>
        <v>1.3100163986226656E-2</v>
      </c>
      <c r="M29" s="93">
        <f t="shared" si="12"/>
        <v>1.2861612779272108E-2</v>
      </c>
      <c r="N29" s="64">
        <f t="shared" si="13"/>
        <v>2.339727860807495</v>
      </c>
      <c r="O29" s="67">
        <f t="shared" si="14"/>
        <v>2.3162577514154759</v>
      </c>
      <c r="P29" s="84">
        <f t="shared" si="15"/>
        <v>-1.0031127886778735E-2</v>
      </c>
      <c r="U29" s="5"/>
    </row>
    <row r="30" spans="1:21">
      <c r="A30" s="32" t="s">
        <v>32</v>
      </c>
      <c r="B30" s="10">
        <f>VLOOKUP(A30,'T21'!A:N,14,0)</f>
        <v>4068</v>
      </c>
      <c r="C30" s="10">
        <f>VLOOKUP(A30,'T22'!A:N,14,FALSE)</f>
        <v>10058</v>
      </c>
      <c r="D30" s="9">
        <f t="shared" si="5"/>
        <v>5990</v>
      </c>
      <c r="E30" s="75">
        <f t="shared" si="6"/>
        <v>1.4724680432645036</v>
      </c>
      <c r="F30" s="93">
        <f t="shared" si="7"/>
        <v>1.1984727426995688E-2</v>
      </c>
      <c r="G30" s="93">
        <f t="shared" si="8"/>
        <v>1.1551505726942067E-2</v>
      </c>
      <c r="H30" s="10">
        <f>VLOOKUP(A30,'N21'!A:N,14,0)</f>
        <v>11665</v>
      </c>
      <c r="I30" s="10">
        <f>VLOOKUP(A30,'N22'!A:N,14,0)</f>
        <v>18555</v>
      </c>
      <c r="J30" s="9">
        <f t="shared" si="9"/>
        <v>6890</v>
      </c>
      <c r="K30" s="75">
        <f t="shared" si="10"/>
        <v>0.59065580797256745</v>
      </c>
      <c r="L30" s="93">
        <f t="shared" si="11"/>
        <v>1.4568921050560962E-2</v>
      </c>
      <c r="M30" s="93">
        <f t="shared" si="12"/>
        <v>9.2595827074610625E-3</v>
      </c>
      <c r="N30" s="64">
        <f t="shared" si="13"/>
        <v>2.8675024582104229</v>
      </c>
      <c r="O30" s="67">
        <f t="shared" si="14"/>
        <v>1.8448001590773513</v>
      </c>
      <c r="P30" s="84">
        <f t="shared" si="15"/>
        <v>-0.35665263205086462</v>
      </c>
      <c r="U30" s="5"/>
    </row>
    <row r="31" spans="1:21">
      <c r="A31" s="32" t="s">
        <v>36</v>
      </c>
      <c r="B31" s="10">
        <f>VLOOKUP(A31,'T21'!A:N,14,0)</f>
        <v>2810</v>
      </c>
      <c r="C31" s="10">
        <f>VLOOKUP(A31,'T22'!A:N,14,FALSE)</f>
        <v>6699</v>
      </c>
      <c r="D31" s="9">
        <f t="shared" si="5"/>
        <v>3889</v>
      </c>
      <c r="E31" s="75">
        <f t="shared" si="6"/>
        <v>1.3839857651245553</v>
      </c>
      <c r="F31" s="93">
        <f t="shared" si="7"/>
        <v>8.2785359070447102E-3</v>
      </c>
      <c r="G31" s="93">
        <f t="shared" si="8"/>
        <v>7.6937300521758706E-3</v>
      </c>
      <c r="H31" s="10">
        <f>VLOOKUP(A31,'N21'!A:N,14,0)</f>
        <v>5657</v>
      </c>
      <c r="I31" s="10">
        <f>VLOOKUP(A31,'N22'!A:N,14,0)</f>
        <v>30500</v>
      </c>
      <c r="J31" s="9">
        <f t="shared" si="9"/>
        <v>24843</v>
      </c>
      <c r="K31" s="75">
        <f t="shared" si="10"/>
        <v>4.3915502916740321</v>
      </c>
      <c r="L31" s="93">
        <f t="shared" si="11"/>
        <v>7.065271014404061E-3</v>
      </c>
      <c r="M31" s="93">
        <f t="shared" si="12"/>
        <v>1.5220548239157231E-2</v>
      </c>
      <c r="N31" s="64">
        <f t="shared" si="13"/>
        <v>2.0131672597864769</v>
      </c>
      <c r="O31" s="67">
        <f t="shared" si="14"/>
        <v>4.5529183460217943</v>
      </c>
      <c r="P31" s="84">
        <f t="shared" si="15"/>
        <v>1.2615698342445185</v>
      </c>
      <c r="U31" s="5"/>
    </row>
    <row r="32" spans="1:21">
      <c r="A32" s="32" t="s">
        <v>34</v>
      </c>
      <c r="B32" s="10">
        <f>VLOOKUP(A32,'T21'!A:N,14,0)</f>
        <v>3764</v>
      </c>
      <c r="C32" s="10">
        <f>VLOOKUP(A32,'T22'!A:N,14,FALSE)</f>
        <v>6694</v>
      </c>
      <c r="D32" s="9">
        <f t="shared" si="5"/>
        <v>2930</v>
      </c>
      <c r="E32" s="75">
        <f t="shared" si="6"/>
        <v>0.77842720510095642</v>
      </c>
      <c r="F32" s="93">
        <f t="shared" si="7"/>
        <v>1.1089113577977327E-2</v>
      </c>
      <c r="G32" s="93">
        <f t="shared" si="8"/>
        <v>7.6879876055031011E-3</v>
      </c>
      <c r="H32" s="10">
        <f>VLOOKUP(A32,'N21'!A:N,14,0)</f>
        <v>6674</v>
      </c>
      <c r="I32" s="10">
        <f>VLOOKUP(A32,'N22'!A:N,14,0)</f>
        <v>10747</v>
      </c>
      <c r="J32" s="9">
        <f t="shared" si="9"/>
        <v>4073</v>
      </c>
      <c r="K32" s="75">
        <f t="shared" si="10"/>
        <v>0.61027869343721908</v>
      </c>
      <c r="L32" s="93">
        <f t="shared" si="11"/>
        <v>8.3354461287135761E-3</v>
      </c>
      <c r="M32" s="93">
        <f t="shared" si="12"/>
        <v>5.3631223582368114E-3</v>
      </c>
      <c r="N32" s="64">
        <f t="shared" si="13"/>
        <v>1.7731137088204039</v>
      </c>
      <c r="O32" s="67">
        <f t="shared" si="14"/>
        <v>1.6054675829100686</v>
      </c>
      <c r="P32" s="84">
        <f t="shared" si="15"/>
        <v>-9.4548998790305983E-2</v>
      </c>
      <c r="U32" s="5"/>
    </row>
    <row r="33" spans="1:21">
      <c r="A33" s="32" t="s">
        <v>39</v>
      </c>
      <c r="B33" s="10">
        <f>VLOOKUP(A33,'T21'!A:N,14,0)</f>
        <v>1295</v>
      </c>
      <c r="C33" s="10">
        <f>VLOOKUP(A33,'T22'!A:N,14,FALSE)</f>
        <v>6051</v>
      </c>
      <c r="D33" s="9">
        <f t="shared" si="5"/>
        <v>4756</v>
      </c>
      <c r="E33" s="75">
        <f t="shared" si="6"/>
        <v>3.6725868725868729</v>
      </c>
      <c r="F33" s="93">
        <f t="shared" si="7"/>
        <v>3.8151971528907116E-3</v>
      </c>
      <c r="G33" s="93">
        <f t="shared" si="8"/>
        <v>6.9495089633850116E-3</v>
      </c>
      <c r="H33" s="10">
        <f>VLOOKUP(A33,'N21'!A:N,14,0)</f>
        <v>3344</v>
      </c>
      <c r="I33" s="10">
        <f>VLOOKUP(A33,'N22'!A:N,14,0)</f>
        <v>14096</v>
      </c>
      <c r="J33" s="9">
        <f t="shared" si="9"/>
        <v>10752</v>
      </c>
      <c r="K33" s="75">
        <f t="shared" si="10"/>
        <v>3.2153110047846889</v>
      </c>
      <c r="L33" s="93">
        <f t="shared" si="11"/>
        <v>4.1764656659302067E-3</v>
      </c>
      <c r="M33" s="93">
        <f t="shared" si="12"/>
        <v>7.0343884583331257E-3</v>
      </c>
      <c r="N33" s="64">
        <f t="shared" si="13"/>
        <v>2.5822393822393823</v>
      </c>
      <c r="O33" s="67">
        <f t="shared" si="14"/>
        <v>2.3295323087093043</v>
      </c>
      <c r="P33" s="84">
        <f t="shared" si="15"/>
        <v>-9.7863534755218584E-2</v>
      </c>
    </row>
    <row r="34" spans="1:21">
      <c r="A34" s="32" t="s">
        <v>37</v>
      </c>
      <c r="B34" s="10">
        <f>VLOOKUP(A34,'T21'!A:N,14,0)</f>
        <v>1931</v>
      </c>
      <c r="C34" s="10">
        <f>VLOOKUP(A34,'T22'!A:N,14,FALSE)</f>
        <v>5551</v>
      </c>
      <c r="D34" s="9">
        <f t="shared" si="5"/>
        <v>3620</v>
      </c>
      <c r="E34" s="75">
        <f t="shared" si="6"/>
        <v>1.8746763335059553</v>
      </c>
      <c r="F34" s="93">
        <f t="shared" si="7"/>
        <v>5.6889156001791227E-3</v>
      </c>
      <c r="G34" s="93">
        <f t="shared" si="8"/>
        <v>6.375264296108114E-3</v>
      </c>
      <c r="H34" s="10">
        <f>VLOOKUP(A34,'N21'!A:N,14,0)</f>
        <v>4571</v>
      </c>
      <c r="I34" s="10">
        <f>VLOOKUP(A34,'N22'!A:N,14,0)</f>
        <v>12647</v>
      </c>
      <c r="J34" s="9">
        <f t="shared" si="9"/>
        <v>8076</v>
      </c>
      <c r="K34" s="75">
        <f t="shared" si="10"/>
        <v>1.7667906366221833</v>
      </c>
      <c r="L34" s="93">
        <f t="shared" si="11"/>
        <v>5.7089188274422773E-3</v>
      </c>
      <c r="M34" s="93">
        <f t="shared" si="12"/>
        <v>6.3112876583810325E-3</v>
      </c>
      <c r="N34" s="64">
        <f t="shared" si="13"/>
        <v>2.367167270844122</v>
      </c>
      <c r="O34" s="67">
        <f t="shared" si="14"/>
        <v>2.2783282291479012</v>
      </c>
      <c r="P34" s="84">
        <f t="shared" si="15"/>
        <v>-3.7529684864450297E-2</v>
      </c>
      <c r="U34" s="5"/>
    </row>
    <row r="35" spans="1:21">
      <c r="A35" s="32" t="s">
        <v>35</v>
      </c>
      <c r="B35" s="10">
        <f>VLOOKUP(A35,'T21'!A:N,14,0)</f>
        <v>3200</v>
      </c>
      <c r="C35" s="10">
        <f>VLOOKUP(A35,'T22'!A:N,14,FALSE)</f>
        <v>5411</v>
      </c>
      <c r="D35" s="9">
        <f t="shared" si="5"/>
        <v>2211</v>
      </c>
      <c r="E35" s="75">
        <f t="shared" si="6"/>
        <v>0.69093749999999998</v>
      </c>
      <c r="F35" s="93">
        <f t="shared" si="7"/>
        <v>9.4275142001932644E-3</v>
      </c>
      <c r="G35" s="93">
        <f t="shared" si="8"/>
        <v>6.2144757892705826E-3</v>
      </c>
      <c r="H35" s="10">
        <f>VLOOKUP(A35,'N21'!A:N,14,0)</f>
        <v>5341</v>
      </c>
      <c r="I35" s="10">
        <f>VLOOKUP(A35,'N22'!A:N,14,0)</f>
        <v>10851</v>
      </c>
      <c r="J35" s="9">
        <f t="shared" si="9"/>
        <v>5510</v>
      </c>
      <c r="K35" s="75">
        <f t="shared" si="10"/>
        <v>1.0316420146040066</v>
      </c>
      <c r="L35" s="93">
        <f t="shared" si="11"/>
        <v>6.6706050005183115E-3</v>
      </c>
      <c r="M35" s="93">
        <f t="shared" si="12"/>
        <v>5.4150219325604957E-3</v>
      </c>
      <c r="N35" s="64">
        <f t="shared" si="13"/>
        <v>1.6690624999999999</v>
      </c>
      <c r="O35" s="67">
        <f t="shared" si="14"/>
        <v>2.00535945296618</v>
      </c>
      <c r="P35" s="84">
        <f t="shared" si="15"/>
        <v>0.20148853201493666</v>
      </c>
      <c r="U35" s="5"/>
    </row>
    <row r="36" spans="1:21">
      <c r="A36" s="32" t="s">
        <v>38</v>
      </c>
      <c r="B36" s="10">
        <f>VLOOKUP(A36,'T21'!A:N,14,0)</f>
        <v>1653</v>
      </c>
      <c r="C36" s="10">
        <f>VLOOKUP(A36,'T22'!A:N,14,FALSE)</f>
        <v>4107</v>
      </c>
      <c r="D36" s="9">
        <f t="shared" si="5"/>
        <v>2454</v>
      </c>
      <c r="E36" s="75">
        <f t="shared" si="6"/>
        <v>1.484573502722323</v>
      </c>
      <c r="F36" s="93">
        <f t="shared" si="7"/>
        <v>4.8699003040373326E-3</v>
      </c>
      <c r="G36" s="93">
        <f t="shared" si="8"/>
        <v>4.7168456970124346E-3</v>
      </c>
      <c r="H36" s="10">
        <f>VLOOKUP(A36,'N21'!A:N,14,0)</f>
        <v>3962</v>
      </c>
      <c r="I36" s="10">
        <f>VLOOKUP(A36,'N22'!A:N,14,0)</f>
        <v>15172</v>
      </c>
      <c r="J36" s="9">
        <f t="shared" si="9"/>
        <v>11210</v>
      </c>
      <c r="K36" s="75">
        <f t="shared" si="10"/>
        <v>2.8293791014639069</v>
      </c>
      <c r="L36" s="93">
        <f t="shared" si="11"/>
        <v>4.9483124905548683E-3</v>
      </c>
      <c r="M36" s="93">
        <f t="shared" si="12"/>
        <v>7.5713494388358529E-3</v>
      </c>
      <c r="N36" s="64">
        <f t="shared" si="13"/>
        <v>2.3968542044767092</v>
      </c>
      <c r="O36" s="67">
        <f t="shared" si="14"/>
        <v>3.6941806671536401</v>
      </c>
      <c r="P36" s="84">
        <f t="shared" si="15"/>
        <v>0.54126215113704368</v>
      </c>
    </row>
    <row r="37" spans="1:21">
      <c r="A37" s="32" t="s">
        <v>40</v>
      </c>
      <c r="B37" s="10">
        <f>VLOOKUP(A37,'T21'!A:N,14,0)</f>
        <v>1203</v>
      </c>
      <c r="C37" s="10">
        <f>VLOOKUP(A37,'T22'!A:N,14,FALSE)</f>
        <v>3990</v>
      </c>
      <c r="D37" s="9">
        <f t="shared" si="5"/>
        <v>2787</v>
      </c>
      <c r="E37" s="75">
        <f t="shared" si="6"/>
        <v>2.3167082294264341</v>
      </c>
      <c r="F37" s="93">
        <f t="shared" si="7"/>
        <v>3.5441561196351552E-3</v>
      </c>
      <c r="G37" s="93">
        <f t="shared" si="8"/>
        <v>4.5824724448696409E-3</v>
      </c>
      <c r="H37" s="10">
        <f>VLOOKUP(A37,'N21'!A:N,14,0)</f>
        <v>2197</v>
      </c>
      <c r="I37" s="10">
        <f>VLOOKUP(A37,'N22'!A:N,14,0)</f>
        <v>7408</v>
      </c>
      <c r="J37" s="9">
        <f t="shared" si="9"/>
        <v>5211</v>
      </c>
      <c r="K37" s="75">
        <f t="shared" si="10"/>
        <v>2.3718707328174782</v>
      </c>
      <c r="L37" s="93">
        <f t="shared" si="11"/>
        <v>2.7439279509714905E-3</v>
      </c>
      <c r="M37" s="93">
        <f t="shared" si="12"/>
        <v>3.6968466018254677E-3</v>
      </c>
      <c r="N37" s="64">
        <f t="shared" si="13"/>
        <v>1.826267664172901</v>
      </c>
      <c r="O37" s="67">
        <f t="shared" si="14"/>
        <v>1.8566416040100251</v>
      </c>
      <c r="P37" s="84">
        <f t="shared" si="15"/>
        <v>1.6631702150232242E-2</v>
      </c>
    </row>
    <row r="38" spans="1:21">
      <c r="A38" s="32" t="s">
        <v>41</v>
      </c>
      <c r="B38" s="10">
        <f>VLOOKUP(A38,'T21'!A:N,14,0)</f>
        <v>1314</v>
      </c>
      <c r="C38" s="10">
        <f>VLOOKUP(A38,'T22'!A:N,14,FALSE)</f>
        <v>3950</v>
      </c>
      <c r="D38" s="9">
        <f t="shared" si="5"/>
        <v>2636</v>
      </c>
      <c r="E38" s="75">
        <f t="shared" si="6"/>
        <v>2.006088280060883</v>
      </c>
      <c r="F38" s="93">
        <f t="shared" si="7"/>
        <v>3.871173018454359E-3</v>
      </c>
      <c r="G38" s="93">
        <f t="shared" si="8"/>
        <v>4.5365328714874892E-3</v>
      </c>
      <c r="H38" s="10">
        <f>VLOOKUP(A38,'N21'!A:N,14,0)</f>
        <v>4089</v>
      </c>
      <c r="I38" s="10">
        <f>VLOOKUP(A38,'N22'!A:N,14,0)</f>
        <v>10284</v>
      </c>
      <c r="J38" s="9">
        <f t="shared" si="9"/>
        <v>6195</v>
      </c>
      <c r="K38" s="75">
        <f t="shared" si="10"/>
        <v>1.5150403521643434</v>
      </c>
      <c r="L38" s="93">
        <f t="shared" si="11"/>
        <v>5.106928261958318E-3</v>
      </c>
      <c r="M38" s="93">
        <f t="shared" si="12"/>
        <v>5.1320694456227197E-3</v>
      </c>
      <c r="N38" s="64">
        <f t="shared" si="13"/>
        <v>3.1118721461187215</v>
      </c>
      <c r="O38" s="67">
        <f t="shared" si="14"/>
        <v>2.6035443037974684</v>
      </c>
      <c r="P38" s="84">
        <f t="shared" si="15"/>
        <v>-0.16335113348254504</v>
      </c>
    </row>
    <row r="39" spans="1:21">
      <c r="A39" s="32" t="s">
        <v>43</v>
      </c>
      <c r="B39" s="10">
        <f>VLOOKUP(A39,'T21'!A:N,14,0)</f>
        <v>992</v>
      </c>
      <c r="C39" s="10">
        <f>VLOOKUP(A39,'T22'!A:N,14,FALSE)</f>
        <v>2545</v>
      </c>
      <c r="D39" s="9">
        <f t="shared" si="5"/>
        <v>1553</v>
      </c>
      <c r="E39" s="75">
        <f t="shared" si="6"/>
        <v>1.565524193548387</v>
      </c>
      <c r="F39" s="93">
        <f t="shared" si="7"/>
        <v>2.9225294020599119E-3</v>
      </c>
      <c r="G39" s="93">
        <f t="shared" si="8"/>
        <v>2.9229053564394075E-3</v>
      </c>
      <c r="H39" s="10">
        <f>VLOOKUP(A39,'N21'!A:N,14,0)</f>
        <v>1808</v>
      </c>
      <c r="I39" s="10">
        <f>VLOOKUP(A39,'N22'!A:N,14,0)</f>
        <v>9333</v>
      </c>
      <c r="J39" s="9">
        <f t="shared" si="9"/>
        <v>7525</v>
      </c>
      <c r="K39" s="75">
        <f t="shared" si="10"/>
        <v>4.1620575221238942</v>
      </c>
      <c r="L39" s="93">
        <f t="shared" si="11"/>
        <v>2.2580890921058056E-3</v>
      </c>
      <c r="M39" s="93">
        <f t="shared" si="12"/>
        <v>4.6574877611821122E-3</v>
      </c>
      <c r="N39" s="64">
        <f t="shared" si="13"/>
        <v>1.8225806451612903</v>
      </c>
      <c r="O39" s="67">
        <f t="shared" si="14"/>
        <v>3.6671905697445975</v>
      </c>
      <c r="P39" s="84">
        <f t="shared" si="15"/>
        <v>1.0120868612757969</v>
      </c>
    </row>
    <row r="40" spans="1:21">
      <c r="A40" s="32" t="s">
        <v>44</v>
      </c>
      <c r="B40" s="10">
        <f>VLOOKUP(A40,'T21'!A:N,14,0)</f>
        <v>789</v>
      </c>
      <c r="C40" s="10">
        <f>VLOOKUP(A40,'T22'!A:N,14,FALSE)</f>
        <v>2192</v>
      </c>
      <c r="D40" s="9">
        <f t="shared" si="5"/>
        <v>1403</v>
      </c>
      <c r="E40" s="75">
        <f t="shared" si="6"/>
        <v>1.7782002534854247</v>
      </c>
      <c r="F40" s="93">
        <f t="shared" si="7"/>
        <v>2.3244714699851518E-3</v>
      </c>
      <c r="G40" s="93">
        <f t="shared" si="8"/>
        <v>2.517488621341918E-3</v>
      </c>
      <c r="H40" s="10">
        <f>VLOOKUP(A40,'N21'!A:N,14,0)</f>
        <v>1783</v>
      </c>
      <c r="I40" s="10">
        <f>VLOOKUP(A40,'N22'!A:N,14,0)</f>
        <v>5203</v>
      </c>
      <c r="J40" s="9">
        <f t="shared" si="9"/>
        <v>3420</v>
      </c>
      <c r="K40" s="75">
        <f t="shared" si="10"/>
        <v>1.9181155356141333</v>
      </c>
      <c r="L40" s="93">
        <f t="shared" si="11"/>
        <v>2.2268655150578824E-3</v>
      </c>
      <c r="M40" s="93">
        <f t="shared" si="12"/>
        <v>2.5964758192896743E-3</v>
      </c>
      <c r="N40" s="64">
        <f t="shared" si="13"/>
        <v>2.2598225602027884</v>
      </c>
      <c r="O40" s="67">
        <f t="shared" si="14"/>
        <v>2.3736313868613137</v>
      </c>
      <c r="P40" s="84">
        <f t="shared" si="15"/>
        <v>5.0361841970598231E-2</v>
      </c>
    </row>
    <row r="41" spans="1:21">
      <c r="A41" s="32" t="s">
        <v>45</v>
      </c>
      <c r="B41" s="10">
        <f>VLOOKUP(A41,'T21'!A:N,14,0)</f>
        <v>622</v>
      </c>
      <c r="C41" s="10">
        <f>VLOOKUP(A41,'T22'!A:N,14,FALSE)</f>
        <v>2170</v>
      </c>
      <c r="D41" s="9">
        <f t="shared" si="5"/>
        <v>1548</v>
      </c>
      <c r="E41" s="75">
        <f t="shared" si="6"/>
        <v>2.4887459807073955</v>
      </c>
      <c r="F41" s="93">
        <f t="shared" si="7"/>
        <v>1.8324730726625657E-3</v>
      </c>
      <c r="G41" s="93">
        <f t="shared" si="8"/>
        <v>2.4922218559817345E-3</v>
      </c>
      <c r="H41" s="10">
        <f>VLOOKUP(A41,'N21'!A:N,14,0)</f>
        <v>1297</v>
      </c>
      <c r="I41" s="10">
        <f>VLOOKUP(A41,'N22'!A:N,14,0)</f>
        <v>4872</v>
      </c>
      <c r="J41" s="9">
        <f t="shared" si="9"/>
        <v>3575</v>
      </c>
      <c r="K41" s="75">
        <f t="shared" si="10"/>
        <v>2.7563608326908251</v>
      </c>
      <c r="L41" s="93">
        <f t="shared" si="11"/>
        <v>1.6198791772462553E-3</v>
      </c>
      <c r="M41" s="93">
        <f t="shared" si="12"/>
        <v>2.4312954433171811E-3</v>
      </c>
      <c r="N41" s="64">
        <f t="shared" si="13"/>
        <v>2.085209003215434</v>
      </c>
      <c r="O41" s="67">
        <f t="shared" si="14"/>
        <v>2.2451612903225806</v>
      </c>
      <c r="P41" s="84">
        <f t="shared" si="15"/>
        <v>7.6708035914144324E-2</v>
      </c>
    </row>
    <row r="42" spans="1:21" ht="15" customHeight="1">
      <c r="A42" s="32" t="s">
        <v>46</v>
      </c>
      <c r="B42" s="10">
        <f>VLOOKUP(A42,'T21'!A:N,14,0)</f>
        <v>596</v>
      </c>
      <c r="C42" s="10">
        <f>VLOOKUP(A42,'T22'!A:N,14,FALSE)</f>
        <v>2038</v>
      </c>
      <c r="D42" s="9">
        <f t="shared" si="5"/>
        <v>1442</v>
      </c>
      <c r="E42" s="75">
        <f t="shared" si="6"/>
        <v>2.4194630872483223</v>
      </c>
      <c r="F42" s="93">
        <f t="shared" si="7"/>
        <v>1.7558745197859954E-3</v>
      </c>
      <c r="G42" s="93">
        <f t="shared" si="8"/>
        <v>2.3406212638206335E-3</v>
      </c>
      <c r="H42" s="10">
        <f>VLOOKUP(A42,'N21'!A:N,14,0)</f>
        <v>1522</v>
      </c>
      <c r="I42" s="10">
        <f>VLOOKUP(A42,'N22'!A:N,14,0)</f>
        <v>4311</v>
      </c>
      <c r="J42" s="9">
        <f t="shared" si="9"/>
        <v>2789</v>
      </c>
      <c r="K42" s="75">
        <f t="shared" si="10"/>
        <v>1.8324572930354797</v>
      </c>
      <c r="L42" s="93">
        <f t="shared" si="11"/>
        <v>1.9008913706775642E-3</v>
      </c>
      <c r="M42" s="93">
        <f t="shared" si="12"/>
        <v>2.1513371625903875E-3</v>
      </c>
      <c r="N42" s="64">
        <f t="shared" si="13"/>
        <v>2.5536912751677852</v>
      </c>
      <c r="O42" s="67">
        <f t="shared" si="14"/>
        <v>2.1153091265947008</v>
      </c>
      <c r="P42" s="84">
        <f t="shared" si="15"/>
        <v>-0.17166607132034051</v>
      </c>
      <c r="U42" s="5"/>
    </row>
    <row r="43" spans="1:21" ht="15" customHeight="1">
      <c r="A43" s="32" t="s">
        <v>49</v>
      </c>
      <c r="B43" s="10">
        <f>VLOOKUP(A43,'T21'!A:N,14,0)</f>
        <v>498</v>
      </c>
      <c r="C43" s="10">
        <f>VLOOKUP(A43,'T22'!A:N,14,FALSE)</f>
        <v>1706</v>
      </c>
      <c r="D43" s="9">
        <f t="shared" si="5"/>
        <v>1208</v>
      </c>
      <c r="E43" s="75">
        <f t="shared" si="6"/>
        <v>2.4257028112449799</v>
      </c>
      <c r="F43" s="93">
        <f t="shared" si="7"/>
        <v>1.4671568974050767E-3</v>
      </c>
      <c r="G43" s="93">
        <f t="shared" si="8"/>
        <v>1.9593228047487736E-3</v>
      </c>
      <c r="H43" s="10">
        <f>VLOOKUP(A43,'N21'!A:N,14,0)</f>
        <v>1109</v>
      </c>
      <c r="I43" s="10">
        <f>VLOOKUP(A43,'N22'!A:N,14,0)</f>
        <v>11281</v>
      </c>
      <c r="J43" s="9">
        <f t="shared" si="9"/>
        <v>10172</v>
      </c>
      <c r="K43" s="75">
        <f t="shared" si="10"/>
        <v>9.1722272317403064</v>
      </c>
      <c r="L43" s="93">
        <f t="shared" si="11"/>
        <v>1.385077877845873E-3</v>
      </c>
      <c r="M43" s="93">
        <f t="shared" si="12"/>
        <v>5.6296067110141873E-3</v>
      </c>
      <c r="N43" s="64">
        <f t="shared" si="13"/>
        <v>2.2269076305220885</v>
      </c>
      <c r="O43" s="67">
        <f t="shared" si="14"/>
        <v>6.6125439624853461</v>
      </c>
      <c r="P43" s="84">
        <f t="shared" si="15"/>
        <v>1.9693840336498667</v>
      </c>
    </row>
    <row r="44" spans="1:21">
      <c r="A44" s="32" t="s">
        <v>51</v>
      </c>
      <c r="B44" s="10">
        <f>VLOOKUP(A44,'T21'!A:N,14,0)</f>
        <v>381</v>
      </c>
      <c r="C44" s="10">
        <f>VLOOKUP(A44,'T22'!A:N,14,FALSE)</f>
        <v>1549</v>
      </c>
      <c r="D44" s="9">
        <f t="shared" si="5"/>
        <v>1168</v>
      </c>
      <c r="E44" s="75">
        <f t="shared" si="6"/>
        <v>3.0656167979002626</v>
      </c>
      <c r="F44" s="93">
        <f t="shared" si="7"/>
        <v>1.1224634094605104E-3</v>
      </c>
      <c r="G44" s="93">
        <f t="shared" si="8"/>
        <v>1.7790099792238279E-3</v>
      </c>
      <c r="H44" s="10">
        <f>VLOOKUP(A44,'N21'!A:N,14,0)</f>
        <v>1081</v>
      </c>
      <c r="I44" s="10">
        <f>VLOOKUP(A44,'N22'!A:N,14,0)</f>
        <v>3041</v>
      </c>
      <c r="J44" s="9">
        <f t="shared" si="9"/>
        <v>1960</v>
      </c>
      <c r="K44" s="75">
        <f t="shared" si="10"/>
        <v>1.81313598519889</v>
      </c>
      <c r="L44" s="93">
        <f t="shared" si="11"/>
        <v>1.3501074715521989E-3</v>
      </c>
      <c r="M44" s="93">
        <f t="shared" si="12"/>
        <v>1.5175635145992503E-3</v>
      </c>
      <c r="N44" s="64">
        <f t="shared" si="13"/>
        <v>2.8372703412073492</v>
      </c>
      <c r="O44" s="67">
        <f t="shared" si="14"/>
        <v>1.9632020658489349</v>
      </c>
      <c r="P44" s="84">
        <f t="shared" si="15"/>
        <v>-0.30806661693945958</v>
      </c>
    </row>
    <row r="45" spans="1:21">
      <c r="A45" s="32" t="s">
        <v>42</v>
      </c>
      <c r="B45" s="10">
        <f>VLOOKUP(A45,'T21'!A:N,14,0)</f>
        <v>1244</v>
      </c>
      <c r="C45" s="10">
        <f>VLOOKUP(A45,'T22'!A:N,14,FALSE)</f>
        <v>1433</v>
      </c>
      <c r="D45" s="9">
        <f t="shared" si="5"/>
        <v>189</v>
      </c>
      <c r="E45" s="75">
        <f t="shared" si="6"/>
        <v>0.15192926045016075</v>
      </c>
      <c r="F45" s="93">
        <f t="shared" si="7"/>
        <v>3.6649461453251314E-3</v>
      </c>
      <c r="G45" s="93">
        <f t="shared" si="8"/>
        <v>1.6457852164155878E-3</v>
      </c>
      <c r="H45" s="10">
        <f>VLOOKUP(A45,'N21'!A:N,14,0)</f>
        <v>2721</v>
      </c>
      <c r="I45" s="10">
        <f>VLOOKUP(A45,'N22'!A:N,14,0)</f>
        <v>2727</v>
      </c>
      <c r="J45" s="9">
        <f t="shared" si="9"/>
        <v>6</v>
      </c>
      <c r="K45" s="75">
        <f t="shared" si="10"/>
        <v>2.2050716648291946E-3</v>
      </c>
      <c r="L45" s="93">
        <f t="shared" si="11"/>
        <v>3.3983741258959603E-3</v>
      </c>
      <c r="M45" s="93">
        <f t="shared" si="12"/>
        <v>1.3608667228912055E-3</v>
      </c>
      <c r="N45" s="64">
        <f t="shared" si="13"/>
        <v>2.187299035369775</v>
      </c>
      <c r="O45" s="67">
        <f t="shared" si="14"/>
        <v>1.9030006978367062</v>
      </c>
      <c r="P45" s="84">
        <f t="shared" si="15"/>
        <v>-0.12997689521908762</v>
      </c>
    </row>
    <row r="46" spans="1:21">
      <c r="A46" s="32" t="s">
        <v>48</v>
      </c>
      <c r="B46" s="10">
        <f>VLOOKUP(A46,'T21'!A:N,14,0)</f>
        <v>420</v>
      </c>
      <c r="C46" s="10">
        <f>VLOOKUP(A46,'T22'!A:N,14,FALSE)</f>
        <v>1360</v>
      </c>
      <c r="D46" s="9">
        <f t="shared" si="5"/>
        <v>940</v>
      </c>
      <c r="E46" s="75">
        <f t="shared" si="6"/>
        <v>2.2380952380952381</v>
      </c>
      <c r="F46" s="93">
        <f t="shared" si="7"/>
        <v>1.237361238775366E-3</v>
      </c>
      <c r="G46" s="93">
        <f t="shared" si="8"/>
        <v>1.5619454949931607E-3</v>
      </c>
      <c r="H46" s="10">
        <f>VLOOKUP(A46,'N21'!A:N,14,0)</f>
        <v>1315</v>
      </c>
      <c r="I46" s="10">
        <f>VLOOKUP(A46,'N22'!A:N,14,0)</f>
        <v>2749</v>
      </c>
      <c r="J46" s="9">
        <f t="shared" si="9"/>
        <v>1434</v>
      </c>
      <c r="K46" s="75">
        <f t="shared" si="10"/>
        <v>1.0904942965779467</v>
      </c>
      <c r="L46" s="93">
        <f t="shared" si="11"/>
        <v>1.6423601527207601E-3</v>
      </c>
      <c r="M46" s="93">
        <f t="shared" si="12"/>
        <v>1.3718454789981387E-3</v>
      </c>
      <c r="N46" s="64">
        <f t="shared" si="13"/>
        <v>3.1309523809523809</v>
      </c>
      <c r="O46" s="67">
        <f t="shared" si="14"/>
        <v>2.0213235294117649</v>
      </c>
      <c r="P46" s="84">
        <f t="shared" si="15"/>
        <v>-0.35440617311563405</v>
      </c>
    </row>
    <row r="47" spans="1:21">
      <c r="A47" s="32" t="s">
        <v>47</v>
      </c>
      <c r="B47" s="10">
        <f>VLOOKUP(A47,'T21'!A:N,14,0)</f>
        <v>577</v>
      </c>
      <c r="C47" s="10">
        <f>VLOOKUP(A47,'T22'!A:N,14,FALSE)</f>
        <v>1263</v>
      </c>
      <c r="D47" s="9">
        <f t="shared" si="5"/>
        <v>686</v>
      </c>
      <c r="E47" s="75">
        <f t="shared" si="6"/>
        <v>1.1889081455805894</v>
      </c>
      <c r="F47" s="93">
        <f t="shared" si="7"/>
        <v>1.699898654222348E-3</v>
      </c>
      <c r="G47" s="93">
        <f t="shared" si="8"/>
        <v>1.4505420295414426E-3</v>
      </c>
      <c r="H47" s="10">
        <f>VLOOKUP(A47,'N21'!A:N,14,0)</f>
        <v>1119</v>
      </c>
      <c r="I47" s="10">
        <f>VLOOKUP(A47,'N22'!A:N,14,0)</f>
        <v>2690</v>
      </c>
      <c r="J47" s="9">
        <f t="shared" si="9"/>
        <v>1571</v>
      </c>
      <c r="K47" s="75">
        <f t="shared" si="10"/>
        <v>1.4039320822162646</v>
      </c>
      <c r="L47" s="93">
        <f t="shared" si="11"/>
        <v>1.3975673086650423E-3</v>
      </c>
      <c r="M47" s="93">
        <f t="shared" si="12"/>
        <v>1.3424024512568181E-3</v>
      </c>
      <c r="N47" s="64">
        <f t="shared" si="13"/>
        <v>1.9393414211438476</v>
      </c>
      <c r="O47" s="67">
        <f t="shared" si="14"/>
        <v>2.1298495645288993</v>
      </c>
      <c r="P47" s="84">
        <f t="shared" si="15"/>
        <v>9.8233421566733536E-2</v>
      </c>
    </row>
    <row r="48" spans="1:21">
      <c r="A48" s="32" t="s">
        <v>50</v>
      </c>
      <c r="B48" s="10">
        <f>VLOOKUP(A48,'T21'!A:N,14,0)</f>
        <v>432</v>
      </c>
      <c r="C48" s="10">
        <f>VLOOKUP(A48,'T22'!A:N,14,FALSE)</f>
        <v>1194</v>
      </c>
      <c r="D48" s="9">
        <f t="shared" si="5"/>
        <v>762</v>
      </c>
      <c r="E48" s="75">
        <f t="shared" si="6"/>
        <v>1.7638888888888888</v>
      </c>
      <c r="F48" s="93">
        <f t="shared" si="7"/>
        <v>1.2727144170260906E-3</v>
      </c>
      <c r="G48" s="93">
        <f t="shared" si="8"/>
        <v>1.3712962654572308E-3</v>
      </c>
      <c r="H48" s="10">
        <f>VLOOKUP(A48,'N21'!A:N,14,0)</f>
        <v>1778</v>
      </c>
      <c r="I48" s="10">
        <f>VLOOKUP(A48,'N22'!A:N,14,0)</f>
        <v>5025</v>
      </c>
      <c r="J48" s="9">
        <f t="shared" si="9"/>
        <v>3247</v>
      </c>
      <c r="K48" s="75">
        <f t="shared" si="10"/>
        <v>1.8262092238470191</v>
      </c>
      <c r="L48" s="93">
        <f t="shared" si="11"/>
        <v>2.2206207996482976E-3</v>
      </c>
      <c r="M48" s="93">
        <f t="shared" si="12"/>
        <v>2.507647701697216E-3</v>
      </c>
      <c r="N48" s="64">
        <f t="shared" si="13"/>
        <v>4.1157407407407405</v>
      </c>
      <c r="O48" s="67">
        <f t="shared" si="14"/>
        <v>4.208542713567839</v>
      </c>
      <c r="P48" s="84">
        <f t="shared" si="15"/>
        <v>2.2548060889373778E-2</v>
      </c>
    </row>
    <row r="49" spans="1:21">
      <c r="A49" s="32" t="s">
        <v>53</v>
      </c>
      <c r="B49" s="10">
        <f>VLOOKUP(A49,'T21'!A:N,14,0)</f>
        <v>366</v>
      </c>
      <c r="C49" s="10">
        <f>VLOOKUP(A49,'T22'!A:N,14,FALSE)</f>
        <v>1089</v>
      </c>
      <c r="D49" s="9">
        <f t="shared" si="5"/>
        <v>723</v>
      </c>
      <c r="E49" s="75">
        <f t="shared" si="6"/>
        <v>1.9754098360655736</v>
      </c>
      <c r="F49" s="93">
        <f t="shared" si="7"/>
        <v>1.0782719366471045E-3</v>
      </c>
      <c r="G49" s="93">
        <f t="shared" si="8"/>
        <v>1.2507048853290824E-3</v>
      </c>
      <c r="H49" s="10">
        <f>VLOOKUP(A49,'N21'!A:N,14,0)</f>
        <v>858</v>
      </c>
      <c r="I49" s="10">
        <f>VLOOKUP(A49,'N22'!A:N,14,0)</f>
        <v>2221</v>
      </c>
      <c r="J49" s="9">
        <f t="shared" si="9"/>
        <v>1363</v>
      </c>
      <c r="K49" s="75">
        <f t="shared" si="10"/>
        <v>1.5885780885780885</v>
      </c>
      <c r="L49" s="93">
        <f t="shared" si="11"/>
        <v>1.0715931642847241E-3</v>
      </c>
      <c r="M49" s="93">
        <f t="shared" si="12"/>
        <v>1.1083553324317446E-3</v>
      </c>
      <c r="N49" s="64">
        <f t="shared" si="13"/>
        <v>2.3442622950819674</v>
      </c>
      <c r="O49" s="67">
        <f t="shared" si="14"/>
        <v>2.039485766758494</v>
      </c>
      <c r="P49" s="84">
        <f t="shared" si="15"/>
        <v>-0.13000956802609698</v>
      </c>
    </row>
    <row r="50" spans="1:21">
      <c r="A50" s="32" t="s">
        <v>52</v>
      </c>
      <c r="B50" s="10">
        <f>VLOOKUP(A50,'T21'!A:N,14,0)</f>
        <v>360</v>
      </c>
      <c r="C50" s="10">
        <f>VLOOKUP(A50,'T22'!A:N,14,FALSE)</f>
        <v>918</v>
      </c>
      <c r="D50" s="9">
        <f t="shared" si="5"/>
        <v>558</v>
      </c>
      <c r="E50" s="75">
        <f t="shared" si="6"/>
        <v>1.5499999999999998</v>
      </c>
      <c r="F50" s="93">
        <f t="shared" si="7"/>
        <v>1.0605953475217422E-3</v>
      </c>
      <c r="G50" s="93">
        <f t="shared" si="8"/>
        <v>1.0543132091203834E-3</v>
      </c>
      <c r="H50" s="10">
        <f>VLOOKUP(A50,'N21'!A:N,14,0)</f>
        <v>644</v>
      </c>
      <c r="I50" s="10">
        <f>VLOOKUP(A50,'N22'!A:N,14,0)</f>
        <v>1926</v>
      </c>
      <c r="J50" s="9">
        <f t="shared" si="9"/>
        <v>1282</v>
      </c>
      <c r="K50" s="75">
        <f t="shared" si="10"/>
        <v>1.9906832298136647</v>
      </c>
      <c r="L50" s="93">
        <f t="shared" si="11"/>
        <v>8.0431934475450149E-4</v>
      </c>
      <c r="M50" s="93">
        <f t="shared" si="12"/>
        <v>9.6114019372514181E-4</v>
      </c>
      <c r="N50" s="64">
        <f t="shared" si="13"/>
        <v>1.788888888888889</v>
      </c>
      <c r="O50" s="67">
        <f t="shared" si="14"/>
        <v>2.0980392156862746</v>
      </c>
      <c r="P50" s="84">
        <f t="shared" si="15"/>
        <v>0.17281695286810383</v>
      </c>
    </row>
    <row r="51" spans="1:21">
      <c r="A51" s="32" t="s">
        <v>54</v>
      </c>
      <c r="B51" s="10">
        <f>VLOOKUP(A51,'T21'!A:N,14,0)</f>
        <v>296</v>
      </c>
      <c r="C51" s="10">
        <f>VLOOKUP(A51,'T22'!A:N,14,FALSE)</f>
        <v>782</v>
      </c>
      <c r="D51" s="9">
        <f t="shared" si="5"/>
        <v>486</v>
      </c>
      <c r="E51" s="75">
        <f t="shared" si="6"/>
        <v>1.6418918918918921</v>
      </c>
      <c r="F51" s="93">
        <f t="shared" si="7"/>
        <v>8.7204506351787694E-4</v>
      </c>
      <c r="G51" s="93">
        <f t="shared" si="8"/>
        <v>8.9811865962106745E-4</v>
      </c>
      <c r="H51" s="10">
        <f>VLOOKUP(A51,'N21'!A:N,14,0)</f>
        <v>1217</v>
      </c>
      <c r="I51" s="10">
        <f>VLOOKUP(A51,'N22'!A:N,14,0)</f>
        <v>1909</v>
      </c>
      <c r="J51" s="9">
        <f t="shared" si="9"/>
        <v>692</v>
      </c>
      <c r="K51" s="75">
        <f t="shared" si="10"/>
        <v>0.5686113393590797</v>
      </c>
      <c r="L51" s="93">
        <f t="shared" si="11"/>
        <v>1.5199637306929012E-3</v>
      </c>
      <c r="M51" s="93">
        <f t="shared" si="12"/>
        <v>9.5265660946069358E-4</v>
      </c>
      <c r="N51" s="64">
        <f t="shared" si="13"/>
        <v>4.1114864864864868</v>
      </c>
      <c r="O51" s="67">
        <f t="shared" si="14"/>
        <v>2.4411764705882355</v>
      </c>
      <c r="P51" s="84">
        <f t="shared" si="15"/>
        <v>-0.4062545313934941</v>
      </c>
    </row>
    <row r="52" spans="1:21">
      <c r="A52" s="32" t="s">
        <v>56</v>
      </c>
      <c r="B52" s="10">
        <f>VLOOKUP(A52,'T21'!A:N,14,0)</f>
        <v>80</v>
      </c>
      <c r="C52" s="10">
        <f>VLOOKUP(A52,'T22'!A:N,14,FALSE)</f>
        <v>617</v>
      </c>
      <c r="D52" s="9">
        <f t="shared" si="5"/>
        <v>537</v>
      </c>
      <c r="E52" s="75">
        <f t="shared" si="6"/>
        <v>6.7125000000000004</v>
      </c>
      <c r="F52" s="93">
        <f t="shared" si="7"/>
        <v>2.3568785500483161E-4</v>
      </c>
      <c r="G52" s="93">
        <f t="shared" si="8"/>
        <v>7.0861791941969135E-4</v>
      </c>
      <c r="H52" s="10">
        <f>VLOOKUP(A52,'N21'!A:N,14,0)</f>
        <v>181</v>
      </c>
      <c r="I52" s="10">
        <f>VLOOKUP(A52,'N22'!A:N,14,0)</f>
        <v>1128</v>
      </c>
      <c r="J52" s="9">
        <f t="shared" si="9"/>
        <v>947</v>
      </c>
      <c r="K52" s="75">
        <f t="shared" si="10"/>
        <v>5.2320441988950277</v>
      </c>
      <c r="L52" s="93">
        <f t="shared" si="11"/>
        <v>2.2605869782696392E-4</v>
      </c>
      <c r="M52" s="93">
        <f t="shared" si="12"/>
        <v>5.6291076766456908E-4</v>
      </c>
      <c r="N52" s="64">
        <f t="shared" si="13"/>
        <v>2.2625000000000002</v>
      </c>
      <c r="O52" s="67">
        <f t="shared" si="14"/>
        <v>1.8282009724473258</v>
      </c>
      <c r="P52" s="84">
        <f t="shared" si="15"/>
        <v>-0.19195537129399975</v>
      </c>
    </row>
    <row r="53" spans="1:21" ht="15" thickBot="1">
      <c r="A53" s="33" t="s">
        <v>55</v>
      </c>
      <c r="B53" s="13">
        <f>VLOOKUP(A53,'T21'!A:N,14,0)</f>
        <v>81</v>
      </c>
      <c r="C53" s="13">
        <f>VLOOKUP(A53,'T22'!A:N,14,FALSE)</f>
        <v>276</v>
      </c>
      <c r="D53" s="14">
        <f t="shared" si="5"/>
        <v>195</v>
      </c>
      <c r="E53" s="81">
        <f t="shared" si="6"/>
        <v>2.4074074074074074</v>
      </c>
      <c r="F53" s="93">
        <f t="shared" si="7"/>
        <v>2.3863395319239199E-4</v>
      </c>
      <c r="G53" s="93">
        <f t="shared" si="8"/>
        <v>3.1698305633684731E-4</v>
      </c>
      <c r="H53" s="13">
        <f>VLOOKUP(A53,'N21'!A:N,14,0)</f>
        <v>245</v>
      </c>
      <c r="I53" s="13">
        <f>VLOOKUP(A53,'N22'!A:N,14,0)</f>
        <v>633</v>
      </c>
      <c r="J53" s="14">
        <f t="shared" si="9"/>
        <v>388</v>
      </c>
      <c r="K53" s="81">
        <f t="shared" si="10"/>
        <v>1.583673469387755</v>
      </c>
      <c r="L53" s="93">
        <f t="shared" si="11"/>
        <v>3.0599105506964733E-4</v>
      </c>
      <c r="M53" s="93">
        <f t="shared" si="12"/>
        <v>3.1588875525857466E-4</v>
      </c>
      <c r="N53" s="71">
        <f t="shared" si="13"/>
        <v>3.0246913580246915</v>
      </c>
      <c r="O53" s="72">
        <f t="shared" si="14"/>
        <v>2.2934782608695654</v>
      </c>
      <c r="P53" s="85">
        <f t="shared" si="15"/>
        <v>-0.24174800354924575</v>
      </c>
    </row>
    <row r="54" spans="1:21" ht="15" thickBot="1">
      <c r="E54" s="4"/>
      <c r="F54" s="5"/>
      <c r="G54" s="5"/>
      <c r="H54" s="5"/>
      <c r="I54" s="5"/>
      <c r="J54" s="15"/>
      <c r="K54" s="2"/>
      <c r="L54" s="6"/>
      <c r="M54" s="6"/>
      <c r="N54" s="73"/>
      <c r="O54" s="74"/>
      <c r="P54" s="2"/>
      <c r="U54" s="5"/>
    </row>
    <row r="55" spans="1:21" ht="15">
      <c r="A55" s="21" t="s">
        <v>57</v>
      </c>
      <c r="B55" s="11">
        <f>'T21'!N9</f>
        <v>299641</v>
      </c>
      <c r="C55" s="11">
        <f>'T22'!N9</f>
        <v>753981</v>
      </c>
      <c r="D55" s="12">
        <f t="shared" ref="D55:D61" si="16">C55-B55</f>
        <v>454340</v>
      </c>
      <c r="E55" s="80">
        <f t="shared" ref="E55:E61" si="17">C55/B55-1</f>
        <v>1.5162811497758986</v>
      </c>
      <c r="F55" s="93">
        <f>B55/$B$7</f>
        <v>0.88277180701878433</v>
      </c>
      <c r="G55" s="93">
        <f>C55/$C$7</f>
        <v>0.86593913695620461</v>
      </c>
      <c r="H55" s="11">
        <f>'N21'!N9</f>
        <v>679814</v>
      </c>
      <c r="I55" s="11">
        <f>'N22'!N9</f>
        <v>1689749</v>
      </c>
      <c r="J55" s="12">
        <f t="shared" ref="J55:J61" si="18">I55-H55</f>
        <v>1009935</v>
      </c>
      <c r="K55" s="80">
        <f t="shared" ref="K55:K61" si="19">I55/H55-1</f>
        <v>1.4856048860423585</v>
      </c>
      <c r="L55" s="93">
        <f>H55/$H$7</f>
        <v>0.84904899229027431</v>
      </c>
      <c r="M55" s="93">
        <f>I55/$I$7</f>
        <v>0.8432428251333669</v>
      </c>
      <c r="N55" s="69">
        <f>H55/B55</f>
        <v>2.2687616180696235</v>
      </c>
      <c r="O55" s="70">
        <f t="shared" ref="O55:O61" si="20">I55/C55</f>
        <v>2.2411028925132066</v>
      </c>
      <c r="P55" s="83">
        <f t="shared" si="3"/>
        <v>-1.2191111369360352E-2</v>
      </c>
      <c r="U55" s="5"/>
    </row>
    <row r="56" spans="1:21" ht="15">
      <c r="A56" s="18" t="s">
        <v>58</v>
      </c>
      <c r="B56" s="10">
        <f>'T21'!N58</f>
        <v>12724</v>
      </c>
      <c r="C56" s="10">
        <f>'T22'!N58</f>
        <v>47299</v>
      </c>
      <c r="D56" s="9">
        <f t="shared" si="16"/>
        <v>34575</v>
      </c>
      <c r="E56" s="75">
        <f t="shared" si="17"/>
        <v>2.717305878654511</v>
      </c>
      <c r="F56" s="93">
        <f t="shared" ref="F56:F61" si="21">B56/$B$7</f>
        <v>3.7486153338518464E-2</v>
      </c>
      <c r="G56" s="93">
        <f>C56/$C$7</f>
        <v>5.4322397035059936E-2</v>
      </c>
      <c r="H56" s="10">
        <f>'N21'!N58</f>
        <v>45090</v>
      </c>
      <c r="I56" s="10">
        <f>'N22'!N58</f>
        <v>168955</v>
      </c>
      <c r="J56" s="9">
        <f t="shared" si="18"/>
        <v>123865</v>
      </c>
      <c r="K56" s="75">
        <f t="shared" si="19"/>
        <v>2.7470614326901752</v>
      </c>
      <c r="L56" s="93">
        <f t="shared" ref="L56:L61" si="22">H56/$H$7</f>
        <v>5.6314843563634275E-2</v>
      </c>
      <c r="M56" s="93">
        <f t="shared" ref="M56:M61" si="23">I56/$I$7</f>
        <v>8.4314351729403603E-2</v>
      </c>
      <c r="N56" s="64">
        <f t="shared" ref="N56:N61" si="24">H56/B56</f>
        <v>3.5436969506444513</v>
      </c>
      <c r="O56" s="67">
        <f t="shared" si="20"/>
        <v>3.5720628343093934</v>
      </c>
      <c r="P56" s="84">
        <f t="shared" si="3"/>
        <v>8.0046019905239962E-3</v>
      </c>
      <c r="U56" s="5"/>
    </row>
    <row r="57" spans="1:21" ht="15">
      <c r="A57" s="18" t="s">
        <v>59</v>
      </c>
      <c r="B57" s="10">
        <f>'T21'!N50</f>
        <v>17075</v>
      </c>
      <c r="C57" s="10">
        <f>'T22'!N50</f>
        <v>51443</v>
      </c>
      <c r="D57" s="9">
        <f t="shared" si="16"/>
        <v>34368</v>
      </c>
      <c r="E57" s="75">
        <f t="shared" si="17"/>
        <v>2.012767203513909</v>
      </c>
      <c r="F57" s="93">
        <f t="shared" si="21"/>
        <v>5.0304626552593747E-2</v>
      </c>
      <c r="G57" s="93">
        <f t="shared" ref="G57:G61" si="25">C57/$C$7</f>
        <v>5.9081736837450861E-2</v>
      </c>
      <c r="H57" s="10">
        <f>'N21'!N50</f>
        <v>41994</v>
      </c>
      <c r="I57" s="10">
        <f>'N22'!N50</f>
        <v>104707</v>
      </c>
      <c r="J57" s="9">
        <f t="shared" si="18"/>
        <v>62713</v>
      </c>
      <c r="K57" s="75">
        <f t="shared" si="19"/>
        <v>1.4933800066676191</v>
      </c>
      <c r="L57" s="93">
        <f t="shared" si="22"/>
        <v>5.2448115782019467E-2</v>
      </c>
      <c r="M57" s="93">
        <f t="shared" si="23"/>
        <v>5.2252391622211021E-2</v>
      </c>
      <c r="N57" s="64">
        <f t="shared" si="24"/>
        <v>2.4593850658857979</v>
      </c>
      <c r="O57" s="67">
        <f t="shared" si="20"/>
        <v>2.035398402114962</v>
      </c>
      <c r="P57" s="84">
        <f t="shared" si="3"/>
        <v>-0.17239539657777359</v>
      </c>
      <c r="U57" s="5"/>
    </row>
    <row r="58" spans="1:21">
      <c r="A58" s="22" t="s">
        <v>60</v>
      </c>
      <c r="B58" s="10">
        <f>'T21'!N51</f>
        <v>14620</v>
      </c>
      <c r="C58" s="10">
        <f>'T22'!N51</f>
        <v>45813</v>
      </c>
      <c r="D58" s="9">
        <f t="shared" si="16"/>
        <v>31193</v>
      </c>
      <c r="E58" s="75">
        <f t="shared" si="17"/>
        <v>2.1335841313269492</v>
      </c>
      <c r="F58" s="93">
        <f>B58/$B$7</f>
        <v>4.3071955502132976E-2</v>
      </c>
      <c r="G58" s="93">
        <f t="shared" si="25"/>
        <v>5.2615741883912992E-2</v>
      </c>
      <c r="H58" s="10">
        <f>'N21'!N51</f>
        <v>34171</v>
      </c>
      <c r="I58" s="10">
        <f>'N22'!N51</f>
        <v>91951</v>
      </c>
      <c r="J58" s="9">
        <f t="shared" si="18"/>
        <v>57780</v>
      </c>
      <c r="K58" s="75">
        <f t="shared" si="19"/>
        <v>1.6909074946592138</v>
      </c>
      <c r="L58" s="93">
        <f t="shared" si="22"/>
        <v>4.267763405218334E-2</v>
      </c>
      <c r="M58" s="93">
        <f t="shared" si="23"/>
        <v>4.5886709217663822E-2</v>
      </c>
      <c r="N58" s="64">
        <f t="shared" si="24"/>
        <v>2.3372777017783859</v>
      </c>
      <c r="O58" s="67">
        <f t="shared" si="20"/>
        <v>2.007094056272237</v>
      </c>
      <c r="P58" s="84">
        <f t="shared" si="3"/>
        <v>-0.14126847026132971</v>
      </c>
      <c r="U58" s="5"/>
    </row>
    <row r="59" spans="1:21">
      <c r="A59" s="22" t="s">
        <v>61</v>
      </c>
      <c r="B59" s="10">
        <f>'T21'!N55</f>
        <v>2455</v>
      </c>
      <c r="C59" s="10">
        <f>'T22'!N55</f>
        <v>5630</v>
      </c>
      <c r="D59" s="9">
        <f t="shared" si="16"/>
        <v>3175</v>
      </c>
      <c r="E59" s="75">
        <f>C59/B59-1</f>
        <v>1.2932790224032589</v>
      </c>
      <c r="F59" s="93">
        <f t="shared" si="21"/>
        <v>7.2326710504607697E-3</v>
      </c>
      <c r="G59" s="93">
        <f t="shared" si="25"/>
        <v>6.4659949535378642E-3</v>
      </c>
      <c r="H59" s="10">
        <f>'N21'!N55</f>
        <v>7823</v>
      </c>
      <c r="I59" s="10">
        <f>'N22'!N55</f>
        <v>12756</v>
      </c>
      <c r="J59" s="9">
        <f t="shared" si="18"/>
        <v>4933</v>
      </c>
      <c r="K59" s="75">
        <f t="shared" si="19"/>
        <v>0.630576505177042</v>
      </c>
      <c r="L59" s="93">
        <f t="shared" si="22"/>
        <v>9.7704817298361266E-3</v>
      </c>
      <c r="M59" s="93">
        <f t="shared" si="23"/>
        <v>6.3656824045472014E-3</v>
      </c>
      <c r="N59" s="64">
        <f t="shared" si="24"/>
        <v>3.1865580448065174</v>
      </c>
      <c r="O59" s="67">
        <f t="shared" si="20"/>
        <v>2.2657193605683839</v>
      </c>
      <c r="P59" s="84">
        <f t="shared" si="3"/>
        <v>-0.28897596443878537</v>
      </c>
      <c r="U59" s="5"/>
    </row>
    <row r="60" spans="1:21" ht="15">
      <c r="A60" s="18" t="s">
        <v>62</v>
      </c>
      <c r="B60" s="10">
        <f>'T21'!N64</f>
        <v>670</v>
      </c>
      <c r="C60" s="10">
        <f>'T22'!N64</f>
        <v>2092</v>
      </c>
      <c r="D60" s="9">
        <f t="shared" si="16"/>
        <v>1422</v>
      </c>
      <c r="E60" s="75">
        <f t="shared" si="17"/>
        <v>2.1223880597014926</v>
      </c>
      <c r="F60" s="93">
        <f t="shared" si="21"/>
        <v>1.9738857856654649E-3</v>
      </c>
      <c r="G60" s="93">
        <f t="shared" si="25"/>
        <v>2.4026396878865383E-3</v>
      </c>
      <c r="H60" s="10">
        <f>'N21'!N64</f>
        <v>1931</v>
      </c>
      <c r="I60" s="10">
        <f>'N22'!N64</f>
        <v>4344</v>
      </c>
      <c r="J60" s="9">
        <f t="shared" si="18"/>
        <v>2413</v>
      </c>
      <c r="K60" s="75">
        <f t="shared" si="19"/>
        <v>1.2496116002071465</v>
      </c>
      <c r="L60" s="93">
        <f t="shared" si="22"/>
        <v>2.4117090911815876E-3</v>
      </c>
      <c r="M60" s="93">
        <f t="shared" si="23"/>
        <v>2.1678052967507872E-3</v>
      </c>
      <c r="N60" s="64">
        <f t="shared" si="24"/>
        <v>2.8820895522388059</v>
      </c>
      <c r="O60" s="67">
        <f t="shared" si="20"/>
        <v>2.0764818355640537</v>
      </c>
      <c r="P60" s="84">
        <f t="shared" si="3"/>
        <v>-0.27952209744799794</v>
      </c>
      <c r="U60" s="5"/>
    </row>
    <row r="61" spans="1:21" ht="15.75" thickBot="1">
      <c r="A61" s="23" t="s">
        <v>63</v>
      </c>
      <c r="B61" s="13">
        <f>'T21'!N47</f>
        <v>1609</v>
      </c>
      <c r="C61" s="13">
        <f>'T22'!N47</f>
        <v>3319</v>
      </c>
      <c r="D61" s="14">
        <f t="shared" si="16"/>
        <v>1710</v>
      </c>
      <c r="E61" s="81">
        <f t="shared" si="17"/>
        <v>1.0627719080174023</v>
      </c>
      <c r="F61" s="93">
        <f t="shared" si="21"/>
        <v>4.7402719837846751E-3</v>
      </c>
      <c r="G61" s="93">
        <f t="shared" si="25"/>
        <v>3.8118361013840447E-3</v>
      </c>
      <c r="H61" s="13">
        <f>'N21'!N47</f>
        <v>5573</v>
      </c>
      <c r="I61" s="13">
        <f>'N22'!N47</f>
        <v>9950</v>
      </c>
      <c r="J61" s="14">
        <f t="shared" si="18"/>
        <v>4377</v>
      </c>
      <c r="K61" s="81">
        <f t="shared" si="19"/>
        <v>0.78539386326933425</v>
      </c>
      <c r="L61" s="93">
        <f t="shared" si="22"/>
        <v>6.9603597955230382E-3</v>
      </c>
      <c r="M61" s="93">
        <f t="shared" si="23"/>
        <v>4.9653919665447362E-3</v>
      </c>
      <c r="N61" s="71">
        <f t="shared" si="24"/>
        <v>3.463642013673089</v>
      </c>
      <c r="O61" s="72">
        <f t="shared" si="20"/>
        <v>2.9978909310033144</v>
      </c>
      <c r="P61" s="85">
        <f t="shared" si="3"/>
        <v>-0.13446859716771353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206" t="s">
        <v>66</v>
      </c>
    </row>
    <row r="67" spans="1:3" ht="15" thickBot="1">
      <c r="A67" s="207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D1:D3 J1:J3 D5:D1048576 J5:J1048576">
    <cfRule type="cellIs" dxfId="21" priority="3" operator="lessThan">
      <formula>0</formula>
    </cfRule>
  </conditionalFormatting>
  <conditionalFormatting sqref="E1:E3 K1:K3 P1:P3 E5:E1048576 K5:K1048576 P5:P1048576">
    <cfRule type="cellIs" dxfId="20" priority="1" operator="lessThan">
      <formula>0</formula>
    </cfRule>
    <cfRule type="cellIs" dxfId="19" priority="2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43C1-6462-4AA2-9F9B-BD63C3A01789}">
  <sheetPr>
    <tabColor rgb="FF02625B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5" t="s">
        <v>106</v>
      </c>
      <c r="B3" s="262" t="s">
        <v>1</v>
      </c>
      <c r="C3" s="262"/>
      <c r="D3" s="262"/>
      <c r="E3" s="262"/>
      <c r="F3" s="262"/>
      <c r="G3" s="262"/>
      <c r="H3" s="262" t="s">
        <v>2</v>
      </c>
      <c r="I3" s="262"/>
      <c r="J3" s="262"/>
      <c r="K3" s="262"/>
      <c r="L3" s="262"/>
      <c r="M3" s="262"/>
      <c r="N3" s="263" t="s">
        <v>3</v>
      </c>
      <c r="O3" s="263"/>
      <c r="P3" s="264"/>
    </row>
    <row r="4" spans="1:29" s="139" customFormat="1" ht="74.25" customHeight="1">
      <c r="A4" s="154" t="s">
        <v>107</v>
      </c>
      <c r="B4" s="211">
        <v>2020</v>
      </c>
      <c r="C4" s="208">
        <v>2022</v>
      </c>
      <c r="D4" s="52" t="s">
        <v>4</v>
      </c>
      <c r="E4" s="77" t="s">
        <v>98</v>
      </c>
      <c r="F4" s="52" t="s">
        <v>6</v>
      </c>
      <c r="G4" s="52" t="s">
        <v>97</v>
      </c>
      <c r="H4" s="211">
        <v>2020</v>
      </c>
      <c r="I4" s="208">
        <v>2022</v>
      </c>
      <c r="J4" s="52" t="s">
        <v>8</v>
      </c>
      <c r="K4" s="77" t="s">
        <v>98</v>
      </c>
      <c r="L4" s="52" t="s">
        <v>6</v>
      </c>
      <c r="M4" s="52" t="s">
        <v>97</v>
      </c>
      <c r="N4" s="211">
        <v>2020</v>
      </c>
      <c r="O4" s="208">
        <v>2022</v>
      </c>
      <c r="P4" s="77" t="s">
        <v>98</v>
      </c>
    </row>
    <row r="5" spans="1:29" ht="15.75" customHeight="1">
      <c r="A5" s="18" t="s">
        <v>9</v>
      </c>
      <c r="B5" s="10">
        <f>'T20'!N6</f>
        <v>1815455</v>
      </c>
      <c r="C5" s="10">
        <f>'T22'!N6</f>
        <v>3002251</v>
      </c>
      <c r="D5" s="9">
        <f>C5-B5</f>
        <v>1186796</v>
      </c>
      <c r="E5" s="75">
        <f>C5/B5-1</f>
        <v>0.65371821389128337</v>
      </c>
      <c r="F5" s="93">
        <f t="array" ref="F5:F7">B5:B7/B5</f>
        <v>1</v>
      </c>
      <c r="G5" s="93">
        <f t="array" ref="G5:G7">C5:C7/C5</f>
        <v>1</v>
      </c>
      <c r="H5" s="10">
        <f>'N20'!N6</f>
        <v>4211094</v>
      </c>
      <c r="I5" s="10">
        <f>'N22'!N6</f>
        <v>6374660</v>
      </c>
      <c r="J5" s="9">
        <f>I5-H5</f>
        <v>2163566</v>
      </c>
      <c r="K5" s="75">
        <f>I5/H5-1</f>
        <v>0.51377765492767447</v>
      </c>
      <c r="L5" s="93">
        <f t="array" ref="L5:L7">H5:H7/H5</f>
        <v>1</v>
      </c>
      <c r="M5" s="93">
        <f t="array" ref="M5:M7">I5:I7/I5</f>
        <v>1</v>
      </c>
      <c r="N5" s="64">
        <f t="shared" ref="N5:O9" si="0">H5/B5</f>
        <v>2.319580490841139</v>
      </c>
      <c r="O5" s="65">
        <f t="shared" si="0"/>
        <v>2.1232934887855812</v>
      </c>
      <c r="P5" s="75">
        <f>O5/N5-1</f>
        <v>-8.4621767957868577E-2</v>
      </c>
    </row>
    <row r="6" spans="1:29" ht="15">
      <c r="A6" s="18" t="s">
        <v>10</v>
      </c>
      <c r="B6" s="10">
        <f>'T20'!N7</f>
        <v>1354352</v>
      </c>
      <c r="C6" s="10">
        <f>'T22'!N7</f>
        <v>2131542</v>
      </c>
      <c r="D6" s="9">
        <f t="shared" ref="D6:D8" si="1">C6-B6</f>
        <v>777190</v>
      </c>
      <c r="E6" s="75">
        <f t="shared" ref="E6:E9" si="2">C6/B6-1</f>
        <v>0.57384638557775225</v>
      </c>
      <c r="F6" s="93">
        <v>0.74601243214510959</v>
      </c>
      <c r="G6" s="93">
        <v>0.70998127738153805</v>
      </c>
      <c r="H6" s="10">
        <f>'N20'!N7</f>
        <v>3211480</v>
      </c>
      <c r="I6" s="10">
        <f>'N22'!N7</f>
        <v>4370790</v>
      </c>
      <c r="J6" s="9">
        <f t="shared" ref="J6:J9" si="3">I6-H6</f>
        <v>1159310</v>
      </c>
      <c r="K6" s="75">
        <f t="shared" ref="K6:K9" si="4">I6/H6-1</f>
        <v>0.36098932579371512</v>
      </c>
      <c r="L6" s="93">
        <v>0.76262367926244345</v>
      </c>
      <c r="M6" s="93">
        <v>0.68565068568362864</v>
      </c>
      <c r="N6" s="64">
        <f>H6/B6</f>
        <v>2.3712299313620093</v>
      </c>
      <c r="O6" s="65">
        <f t="shared" si="0"/>
        <v>2.0505296165874283</v>
      </c>
      <c r="P6" s="75">
        <f t="shared" ref="P6:P61" si="5">O6/N6-1</f>
        <v>-0.13524640125910281</v>
      </c>
    </row>
    <row r="7" spans="1:29" ht="15">
      <c r="A7" s="18" t="s">
        <v>11</v>
      </c>
      <c r="B7" s="10">
        <f>'T20'!N8</f>
        <v>461103</v>
      </c>
      <c r="C7" s="10">
        <f>'T22'!N8</f>
        <v>870709</v>
      </c>
      <c r="D7" s="9">
        <f t="shared" si="1"/>
        <v>409606</v>
      </c>
      <c r="E7" s="75">
        <f>C7/B7-1</f>
        <v>0.88831779450578296</v>
      </c>
      <c r="F7" s="93">
        <v>0.25398756785489035</v>
      </c>
      <c r="G7" s="93">
        <v>0.29001872261846195</v>
      </c>
      <c r="H7" s="10">
        <f>'N20'!N8</f>
        <v>999614</v>
      </c>
      <c r="I7" s="10">
        <f>'N22'!N8</f>
        <v>2003870</v>
      </c>
      <c r="J7" s="9">
        <f t="shared" si="3"/>
        <v>1004256</v>
      </c>
      <c r="K7" s="75">
        <f t="shared" si="4"/>
        <v>1.0046437925039067</v>
      </c>
      <c r="L7" s="93">
        <v>0.23737632073755655</v>
      </c>
      <c r="M7" s="93">
        <v>0.31434931431637136</v>
      </c>
      <c r="N7" s="64">
        <f t="shared" si="0"/>
        <v>2.1678757240790021</v>
      </c>
      <c r="O7" s="65">
        <f t="shared" si="0"/>
        <v>2.3014233228323127</v>
      </c>
      <c r="P7" s="75">
        <f t="shared" si="5"/>
        <v>6.160297717713803E-2</v>
      </c>
      <c r="U7" s="5"/>
    </row>
    <row r="8" spans="1:29" ht="15">
      <c r="A8" s="19" t="s">
        <v>12</v>
      </c>
      <c r="B8" s="10">
        <f>'T20'!N10</f>
        <v>271416</v>
      </c>
      <c r="C8" s="10">
        <f>'T22'!N10</f>
        <v>490481</v>
      </c>
      <c r="D8" s="9">
        <f t="shared" si="1"/>
        <v>219065</v>
      </c>
      <c r="E8" s="75">
        <f t="shared" si="2"/>
        <v>0.8071189612992602</v>
      </c>
      <c r="F8" s="93">
        <f t="array" ref="F8:F9">B8:B9/B7</f>
        <v>0.58862336614595867</v>
      </c>
      <c r="G8" s="93">
        <f t="array" ref="G8:G9">C8:C9/C7</f>
        <v>0.56331219730127979</v>
      </c>
      <c r="H8" s="10">
        <f>'N20'!N10</f>
        <v>578131</v>
      </c>
      <c r="I8" s="10">
        <f>'N22'!N10</f>
        <v>1041887</v>
      </c>
      <c r="J8" s="9">
        <f t="shared" si="3"/>
        <v>463756</v>
      </c>
      <c r="K8" s="75">
        <f t="shared" si="4"/>
        <v>0.80216421537679183</v>
      </c>
      <c r="L8" s="93">
        <f t="array" ref="L8:L9">H8:H9/H7</f>
        <v>0.57835424473846908</v>
      </c>
      <c r="M8" s="93">
        <f t="array" ref="M8:M9">I8:I9/I7</f>
        <v>0.51993742109019048</v>
      </c>
      <c r="N8" s="64">
        <f t="shared" si="0"/>
        <v>2.1300549709670764</v>
      </c>
      <c r="O8" s="65">
        <f t="shared" si="0"/>
        <v>2.1242148013888409</v>
      </c>
      <c r="P8" s="75">
        <f t="shared" si="5"/>
        <v>-2.7417928916566581E-3</v>
      </c>
      <c r="U8" s="5"/>
    </row>
    <row r="9" spans="1:29" ht="15.75" thickBot="1">
      <c r="A9" s="20" t="s">
        <v>13</v>
      </c>
      <c r="B9" s="16">
        <f>B7-B8</f>
        <v>189687</v>
      </c>
      <c r="C9" s="10">
        <f>C7-C8</f>
        <v>380228</v>
      </c>
      <c r="D9" s="9">
        <f>C9-B9</f>
        <v>190541</v>
      </c>
      <c r="E9" s="78">
        <f t="shared" si="2"/>
        <v>1.0045021535476866</v>
      </c>
      <c r="F9" s="93">
        <v>0.41137663385404127</v>
      </c>
      <c r="G9" s="93">
        <v>0.43668780269872026</v>
      </c>
      <c r="H9" s="17">
        <f>H7-H8</f>
        <v>421483</v>
      </c>
      <c r="I9" s="17">
        <f>I7-I8</f>
        <v>961983</v>
      </c>
      <c r="J9" s="9">
        <f t="shared" si="3"/>
        <v>540500</v>
      </c>
      <c r="K9" s="78">
        <f t="shared" si="4"/>
        <v>1.2823767506637278</v>
      </c>
      <c r="L9" s="93">
        <v>0.42164575526153097</v>
      </c>
      <c r="M9" s="93">
        <v>0.48006257890980952</v>
      </c>
      <c r="N9" s="66">
        <f t="shared" si="0"/>
        <v>2.2219920184303614</v>
      </c>
      <c r="O9" s="67">
        <f t="shared" si="0"/>
        <v>2.5300162008058322</v>
      </c>
      <c r="P9" s="78">
        <f t="shared" si="5"/>
        <v>0.13862524249437325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68"/>
      <c r="O10" s="67"/>
      <c r="P10" s="82"/>
      <c r="U10" s="5"/>
    </row>
    <row r="11" spans="1:29">
      <c r="A11" s="31" t="s">
        <v>16</v>
      </c>
      <c r="B11" s="10">
        <f>VLOOKUP(A11,'T20'!A:N,14,0)</f>
        <v>65995</v>
      </c>
      <c r="C11" s="11">
        <f>VLOOKUP(A11,'T22'!A:N,14,FALSE)</f>
        <v>97723</v>
      </c>
      <c r="D11" s="12">
        <f t="shared" ref="D11:D53" si="6">C11-B11</f>
        <v>31728</v>
      </c>
      <c r="E11" s="80">
        <f t="shared" ref="E11:E53" si="7">C11/B11-1</f>
        <v>0.48076369421925902</v>
      </c>
      <c r="F11" s="93">
        <f t="shared" ref="F11:F53" si="8">B11/$B$7</f>
        <v>0.14312420435347417</v>
      </c>
      <c r="G11" s="93">
        <f t="shared" ref="G11:G53" si="9">C11/$C$7</f>
        <v>0.11223382324060048</v>
      </c>
      <c r="H11" s="11">
        <f>VLOOKUP(A11,'N20'!A:N,14,0)</f>
        <v>115882</v>
      </c>
      <c r="I11" s="11">
        <f>VLOOKUP(A11,'N22'!A:N,14,0)</f>
        <v>164493</v>
      </c>
      <c r="J11" s="12">
        <f t="shared" ref="J11:J53" si="10">I11-H11</f>
        <v>48611</v>
      </c>
      <c r="K11" s="80">
        <f t="shared" ref="K11:K53" si="11">I11/H11-1</f>
        <v>0.41948706442760741</v>
      </c>
      <c r="L11" s="93">
        <f t="shared" ref="L11:L53" si="12">H11/$H$7</f>
        <v>0.11592674772462171</v>
      </c>
      <c r="M11" s="93">
        <f t="shared" ref="M11:M53" si="13">I11/$I$7</f>
        <v>8.2087660377170177E-2</v>
      </c>
      <c r="N11" s="69">
        <f t="shared" ref="N11:N53" si="14">H11/B11</f>
        <v>1.7559209030987195</v>
      </c>
      <c r="O11" s="70">
        <f t="shared" ref="O11:O53" si="15">I11/C11</f>
        <v>1.6832577796424588</v>
      </c>
      <c r="P11" s="83">
        <f t="shared" ref="P11:P53" si="16">O11/N11-1</f>
        <v>-4.1381774844202912E-2</v>
      </c>
      <c r="U11" s="5"/>
    </row>
    <row r="12" spans="1:29">
      <c r="A12" s="32" t="s">
        <v>14</v>
      </c>
      <c r="B12" s="10">
        <f>VLOOKUP(A12,'T20'!A:N,14,0)</f>
        <v>45104</v>
      </c>
      <c r="C12" s="10">
        <f>VLOOKUP(A12,'T22'!A:N,14,FALSE)</f>
        <v>88116</v>
      </c>
      <c r="D12" s="9">
        <f t="shared" si="6"/>
        <v>43012</v>
      </c>
      <c r="E12" s="75">
        <f t="shared" si="7"/>
        <v>0.95361830436324935</v>
      </c>
      <c r="F12" s="93">
        <f t="shared" si="8"/>
        <v>9.781762426182436E-2</v>
      </c>
      <c r="G12" s="93">
        <f t="shared" si="9"/>
        <v>0.10120028620354217</v>
      </c>
      <c r="H12" s="10">
        <f>VLOOKUP(A12,'N20'!A:N,14,0)</f>
        <v>87127</v>
      </c>
      <c r="I12" s="10">
        <f>VLOOKUP(A12,'N22'!A:N,14,0)</f>
        <v>197547</v>
      </c>
      <c r="J12" s="9">
        <f t="shared" si="10"/>
        <v>110420</v>
      </c>
      <c r="K12" s="75">
        <f t="shared" si="11"/>
        <v>1.267345369403285</v>
      </c>
      <c r="L12" s="93">
        <f t="shared" si="12"/>
        <v>8.7160644008587321E-2</v>
      </c>
      <c r="M12" s="93">
        <f t="shared" si="13"/>
        <v>9.8582742393468634E-2</v>
      </c>
      <c r="N12" s="64">
        <f t="shared" si="14"/>
        <v>1.9316912025540971</v>
      </c>
      <c r="O12" s="67">
        <f t="shared" si="15"/>
        <v>2.2418970448045759</v>
      </c>
      <c r="P12" s="84">
        <f t="shared" si="16"/>
        <v>0.16058769737125789</v>
      </c>
      <c r="U12" s="5"/>
    </row>
    <row r="13" spans="1:29">
      <c r="A13" s="32" t="s">
        <v>15</v>
      </c>
      <c r="B13" s="10">
        <f>VLOOKUP(A13,'T20'!A:N,14,0)</f>
        <v>43629</v>
      </c>
      <c r="C13" s="10">
        <f>VLOOKUP(A13,'T22'!A:N,14,FALSE)</f>
        <v>80043</v>
      </c>
      <c r="D13" s="9">
        <f t="shared" si="6"/>
        <v>36414</v>
      </c>
      <c r="E13" s="75">
        <f t="shared" si="7"/>
        <v>0.83462834353297111</v>
      </c>
      <c r="F13" s="93">
        <f t="shared" si="8"/>
        <v>9.4618772812148255E-2</v>
      </c>
      <c r="G13" s="93">
        <f t="shared" si="9"/>
        <v>9.1928531805689384E-2</v>
      </c>
      <c r="H13" s="10">
        <f>VLOOKUP(A13,'N20'!A:N,14,0)</f>
        <v>120889</v>
      </c>
      <c r="I13" s="10">
        <f>VLOOKUP(A13,'N22'!A:N,14,0)</f>
        <v>179630</v>
      </c>
      <c r="J13" s="9">
        <f t="shared" si="10"/>
        <v>58741</v>
      </c>
      <c r="K13" s="75">
        <f t="shared" si="11"/>
        <v>0.48590856074580824</v>
      </c>
      <c r="L13" s="93">
        <f t="shared" si="12"/>
        <v>0.12093568117293275</v>
      </c>
      <c r="M13" s="93">
        <f t="shared" si="13"/>
        <v>8.9641543613108637E-2</v>
      </c>
      <c r="N13" s="64">
        <f t="shared" si="14"/>
        <v>2.7708404960003667</v>
      </c>
      <c r="O13" s="67">
        <f t="shared" si="15"/>
        <v>2.2441687592918806</v>
      </c>
      <c r="P13" s="84">
        <f t="shared" si="16"/>
        <v>-0.19007652640732031</v>
      </c>
      <c r="U13" s="5"/>
    </row>
    <row r="14" spans="1:29">
      <c r="A14" s="32" t="s">
        <v>17</v>
      </c>
      <c r="B14" s="10">
        <f>VLOOKUP(A14,'T20'!A:N,14,0)</f>
        <v>50642</v>
      </c>
      <c r="C14" s="10">
        <f>VLOOKUP(A14,'T22'!A:N,14,FALSE)</f>
        <v>78294</v>
      </c>
      <c r="D14" s="9">
        <f t="shared" si="6"/>
        <v>27652</v>
      </c>
      <c r="E14" s="75">
        <f t="shared" si="7"/>
        <v>0.5460289877966904</v>
      </c>
      <c r="F14" s="93">
        <f t="shared" si="8"/>
        <v>0.1098279560098286</v>
      </c>
      <c r="G14" s="93">
        <f t="shared" si="9"/>
        <v>8.9919823959554793E-2</v>
      </c>
      <c r="H14" s="10">
        <f>VLOOKUP(A14,'N20'!A:N,14,0)</f>
        <v>99681</v>
      </c>
      <c r="I14" s="10">
        <f>VLOOKUP(A14,'N22'!A:N,14,0)</f>
        <v>258792</v>
      </c>
      <c r="J14" s="9">
        <f t="shared" si="10"/>
        <v>159111</v>
      </c>
      <c r="K14" s="75">
        <f t="shared" si="11"/>
        <v>1.5962018840099921</v>
      </c>
      <c r="L14" s="93">
        <f t="shared" si="12"/>
        <v>9.9719491723805384E-2</v>
      </c>
      <c r="M14" s="93">
        <f t="shared" si="13"/>
        <v>0.12914610229206486</v>
      </c>
      <c r="N14" s="64">
        <f t="shared" si="14"/>
        <v>1.9683464318154891</v>
      </c>
      <c r="O14" s="67">
        <f t="shared" si="15"/>
        <v>3.3053873860065903</v>
      </c>
      <c r="P14" s="84">
        <f t="shared" si="16"/>
        <v>0.6792711550059265</v>
      </c>
      <c r="U14" s="5"/>
    </row>
    <row r="15" spans="1:29">
      <c r="A15" s="32" t="s">
        <v>18</v>
      </c>
      <c r="B15" s="10">
        <f>VLOOKUP(A15,'T20'!A:N,14,0)</f>
        <v>33844</v>
      </c>
      <c r="C15" s="10">
        <f>VLOOKUP(A15,'T22'!A:N,14,FALSE)</f>
        <v>65188</v>
      </c>
      <c r="D15" s="9">
        <f t="shared" si="6"/>
        <v>31344</v>
      </c>
      <c r="E15" s="75">
        <f t="shared" si="7"/>
        <v>0.92613166292400417</v>
      </c>
      <c r="F15" s="93">
        <f t="shared" si="8"/>
        <v>7.3397917601924087E-2</v>
      </c>
      <c r="G15" s="93">
        <f t="shared" si="9"/>
        <v>7.4867722740892761E-2</v>
      </c>
      <c r="H15" s="10">
        <f>VLOOKUP(A15,'N20'!A:N,14,0)</f>
        <v>69796</v>
      </c>
      <c r="I15" s="10">
        <f>VLOOKUP(A15,'N22'!A:N,14,0)</f>
        <v>148511</v>
      </c>
      <c r="J15" s="9">
        <f t="shared" si="10"/>
        <v>78715</v>
      </c>
      <c r="K15" s="75">
        <f t="shared" si="11"/>
        <v>1.1277866926471432</v>
      </c>
      <c r="L15" s="93">
        <f t="shared" si="12"/>
        <v>6.9822951659340507E-2</v>
      </c>
      <c r="M15" s="93">
        <f t="shared" si="13"/>
        <v>7.4112093099851784E-2</v>
      </c>
      <c r="N15" s="64">
        <f t="shared" si="14"/>
        <v>2.0622857818224798</v>
      </c>
      <c r="O15" s="67">
        <f t="shared" si="15"/>
        <v>2.278195373381604</v>
      </c>
      <c r="P15" s="84">
        <f t="shared" si="16"/>
        <v>0.10469431223461223</v>
      </c>
      <c r="U15" s="5"/>
      <c r="AC15" s="5"/>
    </row>
    <row r="16" spans="1:29">
      <c r="A16" s="32" t="s">
        <v>19</v>
      </c>
      <c r="B16" s="10">
        <f>VLOOKUP(A16,'T20'!A:N,14,0)</f>
        <v>19269</v>
      </c>
      <c r="C16" s="10">
        <f>VLOOKUP(A16,'T22'!A:N,14,FALSE)</f>
        <v>51941</v>
      </c>
      <c r="D16" s="9">
        <f t="shared" si="6"/>
        <v>32672</v>
      </c>
      <c r="E16" s="75">
        <f t="shared" si="7"/>
        <v>1.6955732004774506</v>
      </c>
      <c r="F16" s="93">
        <f t="shared" si="8"/>
        <v>4.1788927853429712E-2</v>
      </c>
      <c r="G16" s="93">
        <f t="shared" si="9"/>
        <v>5.9653684526058647E-2</v>
      </c>
      <c r="H16" s="10">
        <f>VLOOKUP(A16,'N20'!A:N,14,0)</f>
        <v>53320</v>
      </c>
      <c r="I16" s="10">
        <f>VLOOKUP(A16,'N22'!A:N,14,0)</f>
        <v>106493</v>
      </c>
      <c r="J16" s="9">
        <f t="shared" si="10"/>
        <v>53173</v>
      </c>
      <c r="K16" s="75">
        <f t="shared" si="11"/>
        <v>0.9972430607651912</v>
      </c>
      <c r="L16" s="93">
        <f t="shared" si="12"/>
        <v>5.334058946753447E-2</v>
      </c>
      <c r="M16" s="93">
        <f t="shared" si="13"/>
        <v>5.3143667004346591E-2</v>
      </c>
      <c r="N16" s="64">
        <f t="shared" si="14"/>
        <v>2.7671389278115108</v>
      </c>
      <c r="O16" s="67">
        <f t="shared" si="15"/>
        <v>2.050268573958915</v>
      </c>
      <c r="P16" s="84">
        <f t="shared" si="16"/>
        <v>-0.25906554479342958</v>
      </c>
      <c r="U16" s="5"/>
    </row>
    <row r="17" spans="1:21">
      <c r="A17" s="32" t="s">
        <v>21</v>
      </c>
      <c r="B17" s="10">
        <f>VLOOKUP(A17,'T20'!A:N,14,0)</f>
        <v>10077</v>
      </c>
      <c r="C17" s="10">
        <f>VLOOKUP(A17,'T22'!A:N,14,FALSE)</f>
        <v>43634</v>
      </c>
      <c r="D17" s="9">
        <f t="shared" si="6"/>
        <v>33557</v>
      </c>
      <c r="E17" s="75">
        <f t="shared" si="7"/>
        <v>3.3300585491713806</v>
      </c>
      <c r="F17" s="93">
        <f t="shared" si="8"/>
        <v>2.1854119361617685E-2</v>
      </c>
      <c r="G17" s="93">
        <f t="shared" si="9"/>
        <v>5.0113183623920275E-2</v>
      </c>
      <c r="H17" s="10">
        <f>VLOOKUP(A17,'N20'!A:N,14,0)</f>
        <v>22678</v>
      </c>
      <c r="I17" s="10">
        <f>VLOOKUP(A17,'N22'!A:N,14,0)</f>
        <v>87046</v>
      </c>
      <c r="J17" s="9">
        <f t="shared" si="10"/>
        <v>64368</v>
      </c>
      <c r="K17" s="75">
        <f t="shared" si="11"/>
        <v>2.838345533115795</v>
      </c>
      <c r="L17" s="93">
        <f t="shared" si="12"/>
        <v>2.2686757088236059E-2</v>
      </c>
      <c r="M17" s="93">
        <f t="shared" si="13"/>
        <v>4.3438945640186237E-2</v>
      </c>
      <c r="N17" s="64">
        <f t="shared" si="14"/>
        <v>2.2504713704475536</v>
      </c>
      <c r="O17" s="67">
        <f t="shared" si="15"/>
        <v>1.9949122244121558</v>
      </c>
      <c r="P17" s="84">
        <f t="shared" si="16"/>
        <v>-0.11355805250016338</v>
      </c>
      <c r="U17" s="5"/>
    </row>
    <row r="18" spans="1:21">
      <c r="A18" s="32" t="s">
        <v>20</v>
      </c>
      <c r="B18" s="10">
        <f>VLOOKUP(A18,'T20'!A:N,14,0)</f>
        <v>39292</v>
      </c>
      <c r="C18" s="10">
        <f>VLOOKUP(A18,'T22'!A:N,14,FALSE)</f>
        <v>41471</v>
      </c>
      <c r="D18" s="9">
        <f t="shared" si="6"/>
        <v>2179</v>
      </c>
      <c r="E18" s="75">
        <f t="shared" si="7"/>
        <v>5.5456581492415724E-2</v>
      </c>
      <c r="F18" s="93">
        <f t="shared" si="8"/>
        <v>8.5213065193676898E-2</v>
      </c>
      <c r="G18" s="93">
        <f t="shared" si="9"/>
        <v>4.7629001193280417E-2</v>
      </c>
      <c r="H18" s="10">
        <f>VLOOKUP(A18,'N20'!A:N,14,0)</f>
        <v>73757</v>
      </c>
      <c r="I18" s="10">
        <f>VLOOKUP(A18,'N22'!A:N,14,0)</f>
        <v>69612</v>
      </c>
      <c r="J18" s="9">
        <f t="shared" si="10"/>
        <v>-4145</v>
      </c>
      <c r="K18" s="75">
        <f t="shared" si="11"/>
        <v>-5.6198055777756717E-2</v>
      </c>
      <c r="L18" s="93">
        <f t="shared" si="12"/>
        <v>7.3785481195741562E-2</v>
      </c>
      <c r="M18" s="93">
        <f t="shared" si="13"/>
        <v>3.473878045981027E-2</v>
      </c>
      <c r="N18" s="64">
        <f t="shared" si="14"/>
        <v>1.8771505650005089</v>
      </c>
      <c r="O18" s="67">
        <f t="shared" si="15"/>
        <v>1.6785705673844373</v>
      </c>
      <c r="P18" s="84">
        <f t="shared" si="16"/>
        <v>-0.10578799661497462</v>
      </c>
      <c r="U18" s="5"/>
    </row>
    <row r="19" spans="1:21">
      <c r="A19" s="32" t="s">
        <v>24</v>
      </c>
      <c r="B19" s="10">
        <f>VLOOKUP(A19,'T20'!A:N,14,0)</f>
        <v>37468</v>
      </c>
      <c r="C19" s="10">
        <f>VLOOKUP(A19,'T22'!A:N,14,FALSE)</f>
        <v>32217</v>
      </c>
      <c r="D19" s="9">
        <f t="shared" si="6"/>
        <v>-5251</v>
      </c>
      <c r="E19" s="75">
        <f t="shared" si="7"/>
        <v>-0.1401462581402797</v>
      </c>
      <c r="F19" s="93">
        <f t="shared" si="8"/>
        <v>8.1257332960314718E-2</v>
      </c>
      <c r="G19" s="93">
        <f t="shared" si="9"/>
        <v>3.7000880891319601E-2</v>
      </c>
      <c r="H19" s="10">
        <f>VLOOKUP(A19,'N20'!A:N,14,0)</f>
        <v>88191</v>
      </c>
      <c r="I19" s="10">
        <f>VLOOKUP(A19,'N22'!A:N,14,0)</f>
        <v>58655</v>
      </c>
      <c r="J19" s="9">
        <f t="shared" si="10"/>
        <v>-29536</v>
      </c>
      <c r="K19" s="75">
        <f t="shared" si="11"/>
        <v>-0.33490945788118964</v>
      </c>
      <c r="L19" s="93">
        <f t="shared" si="12"/>
        <v>8.8225054871180278E-2</v>
      </c>
      <c r="M19" s="93">
        <f t="shared" si="13"/>
        <v>2.9270860884189093E-2</v>
      </c>
      <c r="N19" s="64">
        <f t="shared" si="14"/>
        <v>2.3537685491619516</v>
      </c>
      <c r="O19" s="67">
        <f t="shared" si="15"/>
        <v>1.8206226526368066</v>
      </c>
      <c r="P19" s="84">
        <f t="shared" si="16"/>
        <v>-0.22650735847199976</v>
      </c>
      <c r="U19" s="5"/>
    </row>
    <row r="20" spans="1:21">
      <c r="A20" s="32" t="s">
        <v>30</v>
      </c>
      <c r="B20" s="10">
        <f>VLOOKUP(A20,'T20'!A:N,14,0)</f>
        <v>16006</v>
      </c>
      <c r="C20" s="10">
        <f>VLOOKUP(A20,'T22'!A:N,14,FALSE)</f>
        <v>21312</v>
      </c>
      <c r="D20" s="9">
        <f t="shared" si="6"/>
        <v>5306</v>
      </c>
      <c r="E20" s="75">
        <f t="shared" si="7"/>
        <v>0.3315006872422841</v>
      </c>
      <c r="F20" s="93">
        <f t="shared" si="8"/>
        <v>3.4712417832892001E-2</v>
      </c>
      <c r="G20" s="93">
        <f t="shared" si="9"/>
        <v>2.4476604698010471E-2</v>
      </c>
      <c r="H20" s="10">
        <f>VLOOKUP(A20,'N20'!A:N,14,0)</f>
        <v>30333</v>
      </c>
      <c r="I20" s="10">
        <f>VLOOKUP(A20,'N22'!A:N,14,0)</f>
        <v>38302</v>
      </c>
      <c r="J20" s="9">
        <f t="shared" si="10"/>
        <v>7969</v>
      </c>
      <c r="K20" s="75">
        <f t="shared" si="11"/>
        <v>0.26271717271618367</v>
      </c>
      <c r="L20" s="93">
        <f t="shared" si="12"/>
        <v>3.0344713059240868E-2</v>
      </c>
      <c r="M20" s="93">
        <f t="shared" si="13"/>
        <v>1.9114014382170499E-2</v>
      </c>
      <c r="N20" s="64">
        <f t="shared" si="14"/>
        <v>1.8951018368111958</v>
      </c>
      <c r="O20" s="67">
        <f t="shared" si="15"/>
        <v>1.7972034534534536</v>
      </c>
      <c r="P20" s="84">
        <f t="shared" si="16"/>
        <v>-5.1658639897933734E-2</v>
      </c>
      <c r="U20" s="5"/>
    </row>
    <row r="21" spans="1:21">
      <c r="A21" s="32" t="s">
        <v>33</v>
      </c>
      <c r="B21" s="10">
        <f>VLOOKUP(A21,'T20'!A:N,14,0)</f>
        <v>2630</v>
      </c>
      <c r="C21" s="10">
        <f>VLOOKUP(A21,'T22'!A:N,14,FALSE)</f>
        <v>19481</v>
      </c>
      <c r="D21" s="9">
        <f t="shared" si="6"/>
        <v>16851</v>
      </c>
      <c r="E21" s="75">
        <f t="shared" si="7"/>
        <v>6.4072243346007607</v>
      </c>
      <c r="F21" s="93">
        <f t="shared" si="8"/>
        <v>5.7037147882360341E-3</v>
      </c>
      <c r="G21" s="93">
        <f t="shared" si="9"/>
        <v>2.2373720726442475E-2</v>
      </c>
      <c r="H21" s="10">
        <f>VLOOKUP(A21,'N20'!A:N,14,0)</f>
        <v>6779</v>
      </c>
      <c r="I21" s="10">
        <f>VLOOKUP(A21,'N22'!A:N,14,0)</f>
        <v>90557</v>
      </c>
      <c r="J21" s="9">
        <f t="shared" si="10"/>
        <v>83778</v>
      </c>
      <c r="K21" s="75">
        <f t="shared" si="11"/>
        <v>12.358459949845109</v>
      </c>
      <c r="L21" s="93">
        <f t="shared" si="12"/>
        <v>6.7816177044339116E-3</v>
      </c>
      <c r="M21" s="93">
        <f t="shared" si="13"/>
        <v>4.519105530797906E-2</v>
      </c>
      <c r="N21" s="64">
        <f t="shared" si="14"/>
        <v>2.5775665399239545</v>
      </c>
      <c r="O21" s="67">
        <f t="shared" si="15"/>
        <v>4.6484780042092293</v>
      </c>
      <c r="P21" s="84">
        <f t="shared" si="16"/>
        <v>0.80343666485768894</v>
      </c>
      <c r="U21" s="5"/>
    </row>
    <row r="22" spans="1:21">
      <c r="A22" s="32" t="s">
        <v>22</v>
      </c>
      <c r="B22" s="10">
        <f>VLOOKUP(A22,'T20'!A:N,14,0)</f>
        <v>7361</v>
      </c>
      <c r="C22" s="10">
        <f>VLOOKUP(A22,'T22'!A:N,14,FALSE)</f>
        <v>18992</v>
      </c>
      <c r="D22" s="9">
        <f t="shared" si="6"/>
        <v>11631</v>
      </c>
      <c r="E22" s="75">
        <f t="shared" si="7"/>
        <v>1.5800842276864557</v>
      </c>
      <c r="F22" s="93">
        <f t="shared" si="8"/>
        <v>1.5963895268519181E-2</v>
      </c>
      <c r="G22" s="93">
        <f t="shared" si="9"/>
        <v>2.1812109441845667E-2</v>
      </c>
      <c r="H22" s="10">
        <f>VLOOKUP(A22,'N20'!A:N,14,0)</f>
        <v>16000</v>
      </c>
      <c r="I22" s="10">
        <f>VLOOKUP(A22,'N22'!A:N,14,0)</f>
        <v>36449</v>
      </c>
      <c r="J22" s="9">
        <f t="shared" si="10"/>
        <v>20449</v>
      </c>
      <c r="K22" s="75">
        <f t="shared" si="11"/>
        <v>1.2780624999999999</v>
      </c>
      <c r="L22" s="93">
        <f t="shared" si="12"/>
        <v>1.6006178384856556E-2</v>
      </c>
      <c r="M22" s="93">
        <f t="shared" si="13"/>
        <v>1.8189303697345637E-2</v>
      </c>
      <c r="N22" s="64">
        <f t="shared" si="14"/>
        <v>2.1736177149843772</v>
      </c>
      <c r="O22" s="67">
        <f t="shared" si="15"/>
        <v>1.9191764953664701</v>
      </c>
      <c r="P22" s="84">
        <f t="shared" si="16"/>
        <v>-0.11705886360046336</v>
      </c>
      <c r="U22" s="5"/>
    </row>
    <row r="23" spans="1:21">
      <c r="A23" s="32" t="s">
        <v>28</v>
      </c>
      <c r="B23" s="10">
        <f>VLOOKUP(A23,'T20'!A:N,14,0)</f>
        <v>7747</v>
      </c>
      <c r="C23" s="10">
        <f>VLOOKUP(A23,'T22'!A:N,14,FALSE)</f>
        <v>18577</v>
      </c>
      <c r="D23" s="9">
        <f t="shared" si="6"/>
        <v>10830</v>
      </c>
      <c r="E23" s="75">
        <f t="shared" si="7"/>
        <v>1.3979605008390346</v>
      </c>
      <c r="F23" s="93">
        <f t="shared" si="8"/>
        <v>1.6801018427553063E-2</v>
      </c>
      <c r="G23" s="93">
        <f t="shared" si="9"/>
        <v>2.1335486368005842E-2</v>
      </c>
      <c r="H23" s="10">
        <f>VLOOKUP(A23,'N20'!A:N,14,0)</f>
        <v>15788</v>
      </c>
      <c r="I23" s="10">
        <f>VLOOKUP(A23,'N22'!A:N,14,0)</f>
        <v>37297</v>
      </c>
      <c r="J23" s="9">
        <f t="shared" si="10"/>
        <v>21509</v>
      </c>
      <c r="K23" s="75">
        <f t="shared" si="11"/>
        <v>1.362363820623258</v>
      </c>
      <c r="L23" s="93">
        <f t="shared" si="12"/>
        <v>1.5794096521257205E-2</v>
      </c>
      <c r="M23" s="93">
        <f t="shared" si="13"/>
        <v>1.8612484841831058E-2</v>
      </c>
      <c r="N23" s="64">
        <f t="shared" si="14"/>
        <v>2.0379501742610042</v>
      </c>
      <c r="O23" s="67">
        <f t="shared" si="15"/>
        <v>2.0076976906927921</v>
      </c>
      <c r="P23" s="84">
        <f t="shared" si="16"/>
        <v>-1.484456487224084E-2</v>
      </c>
      <c r="U23" s="5"/>
    </row>
    <row r="24" spans="1:21">
      <c r="A24" s="32" t="s">
        <v>25</v>
      </c>
      <c r="B24" s="10">
        <f>VLOOKUP(A24,'T20'!A:N,14,0)</f>
        <v>5829</v>
      </c>
      <c r="C24" s="10">
        <f>VLOOKUP(A24,'T22'!A:N,14,FALSE)</f>
        <v>17042</v>
      </c>
      <c r="D24" s="9">
        <f t="shared" si="6"/>
        <v>11213</v>
      </c>
      <c r="E24" s="75">
        <f t="shared" si="7"/>
        <v>1.9236575741979758</v>
      </c>
      <c r="F24" s="93">
        <f t="shared" si="8"/>
        <v>1.264142718655051E-2</v>
      </c>
      <c r="G24" s="93">
        <f t="shared" si="9"/>
        <v>1.9572555239465769E-2</v>
      </c>
      <c r="H24" s="10">
        <f>VLOOKUP(A24,'N20'!A:N,14,0)</f>
        <v>27982</v>
      </c>
      <c r="I24" s="10">
        <f>VLOOKUP(A24,'N22'!A:N,14,0)</f>
        <v>56617</v>
      </c>
      <c r="J24" s="9">
        <f t="shared" si="10"/>
        <v>28635</v>
      </c>
      <c r="K24" s="75">
        <f t="shared" si="11"/>
        <v>1.0233364305625043</v>
      </c>
      <c r="L24" s="93">
        <f t="shared" si="12"/>
        <v>2.7992805222816008E-2</v>
      </c>
      <c r="M24" s="93">
        <f t="shared" si="13"/>
        <v>2.8253828841192295E-2</v>
      </c>
      <c r="N24" s="64">
        <f t="shared" si="14"/>
        <v>4.8004803568365073</v>
      </c>
      <c r="O24" s="67">
        <f t="shared" si="15"/>
        <v>3.3222039666705787</v>
      </c>
      <c r="P24" s="84">
        <f t="shared" si="16"/>
        <v>-0.30794343071535979</v>
      </c>
      <c r="U24" s="5"/>
    </row>
    <row r="25" spans="1:21">
      <c r="A25" s="32" t="s">
        <v>23</v>
      </c>
      <c r="B25" s="10">
        <f>VLOOKUP(A25,'T20'!A:N,14,0)</f>
        <v>8148</v>
      </c>
      <c r="C25" s="10">
        <f>VLOOKUP(A25,'T22'!A:N,14,FALSE)</f>
        <v>16782</v>
      </c>
      <c r="D25" s="9">
        <f t="shared" si="6"/>
        <v>8634</v>
      </c>
      <c r="E25" s="75">
        <f t="shared" si="7"/>
        <v>1.0596465390279821</v>
      </c>
      <c r="F25" s="93">
        <f t="shared" si="8"/>
        <v>1.7670672279295516E-2</v>
      </c>
      <c r="G25" s="93">
        <f t="shared" si="9"/>
        <v>1.9273948012481782E-2</v>
      </c>
      <c r="H25" s="10">
        <f>VLOOKUP(A25,'N20'!A:N,14,0)</f>
        <v>19947</v>
      </c>
      <c r="I25" s="10">
        <f>VLOOKUP(A25,'N22'!A:N,14,0)</f>
        <v>36461</v>
      </c>
      <c r="J25" s="9">
        <f t="shared" si="10"/>
        <v>16514</v>
      </c>
      <c r="K25" s="75">
        <f t="shared" si="11"/>
        <v>0.82789391888504538</v>
      </c>
      <c r="L25" s="93">
        <f t="shared" si="12"/>
        <v>1.9954702515170855E-2</v>
      </c>
      <c r="M25" s="93">
        <f t="shared" si="13"/>
        <v>1.81952921097676E-2</v>
      </c>
      <c r="N25" s="64">
        <f t="shared" si="14"/>
        <v>2.4480854197349045</v>
      </c>
      <c r="O25" s="67">
        <f t="shared" si="15"/>
        <v>2.1726254320104874</v>
      </c>
      <c r="P25" s="84">
        <f t="shared" si="16"/>
        <v>-0.11252057853203734</v>
      </c>
      <c r="U25" s="5"/>
    </row>
    <row r="26" spans="1:21">
      <c r="A26" s="32" t="s">
        <v>29</v>
      </c>
      <c r="B26" s="10">
        <f>VLOOKUP(A26,'T20'!A:N,14,0)</f>
        <v>6509</v>
      </c>
      <c r="C26" s="10">
        <f>VLOOKUP(A26,'T22'!A:N,14,FALSE)</f>
        <v>15482</v>
      </c>
      <c r="D26" s="9">
        <f t="shared" si="6"/>
        <v>8973</v>
      </c>
      <c r="E26" s="75">
        <f t="shared" si="7"/>
        <v>1.3785527730834231</v>
      </c>
      <c r="F26" s="93">
        <f t="shared" si="8"/>
        <v>1.4116151922672375E-2</v>
      </c>
      <c r="G26" s="93">
        <f t="shared" si="9"/>
        <v>1.778091187756185E-2</v>
      </c>
      <c r="H26" s="10">
        <f>VLOOKUP(A26,'N20'!A:N,14,0)</f>
        <v>12625</v>
      </c>
      <c r="I26" s="10">
        <f>VLOOKUP(A26,'N22'!A:N,14,0)</f>
        <v>30343</v>
      </c>
      <c r="J26" s="9">
        <f t="shared" si="10"/>
        <v>17718</v>
      </c>
      <c r="K26" s="75">
        <f t="shared" si="11"/>
        <v>1.4034059405940593</v>
      </c>
      <c r="L26" s="93">
        <f t="shared" si="12"/>
        <v>1.2629875131800875E-2</v>
      </c>
      <c r="M26" s="93">
        <f t="shared" si="13"/>
        <v>1.5142199843303209E-2</v>
      </c>
      <c r="N26" s="64">
        <f t="shared" si="14"/>
        <v>1.939622061760639</v>
      </c>
      <c r="O26" s="67">
        <f t="shared" si="15"/>
        <v>1.9598889032424751</v>
      </c>
      <c r="P26" s="84">
        <f t="shared" si="16"/>
        <v>1.0448861085565975E-2</v>
      </c>
      <c r="U26" s="5"/>
    </row>
    <row r="27" spans="1:21">
      <c r="A27" s="32" t="s">
        <v>26</v>
      </c>
      <c r="B27" s="10">
        <f>VLOOKUP(A27,'T20'!A:N,14,0)</f>
        <v>6131</v>
      </c>
      <c r="C27" s="10">
        <f>VLOOKUP(A27,'T22'!A:N,14,FALSE)</f>
        <v>15290</v>
      </c>
      <c r="D27" s="9">
        <f t="shared" si="6"/>
        <v>9159</v>
      </c>
      <c r="E27" s="75">
        <f t="shared" si="7"/>
        <v>1.493883542652096</v>
      </c>
      <c r="F27" s="93">
        <f t="shared" si="8"/>
        <v>1.3296378466416398E-2</v>
      </c>
      <c r="G27" s="93">
        <f t="shared" si="9"/>
        <v>1.7560401925327519E-2</v>
      </c>
      <c r="H27" s="10">
        <f>VLOOKUP(A27,'N20'!A:N,14,0)</f>
        <v>10827</v>
      </c>
      <c r="I27" s="10">
        <f>VLOOKUP(A27,'N22'!A:N,14,0)</f>
        <v>29685</v>
      </c>
      <c r="J27" s="9">
        <f t="shared" si="10"/>
        <v>18858</v>
      </c>
      <c r="K27" s="75">
        <f t="shared" si="11"/>
        <v>1.7417567193128289</v>
      </c>
      <c r="L27" s="93">
        <f t="shared" si="12"/>
        <v>1.0831180835802619E-2</v>
      </c>
      <c r="M27" s="93">
        <f t="shared" si="13"/>
        <v>1.4813835228832209E-2</v>
      </c>
      <c r="N27" s="64">
        <f t="shared" si="14"/>
        <v>1.76594356548687</v>
      </c>
      <c r="O27" s="67">
        <f t="shared" si="15"/>
        <v>1.9414650098103337</v>
      </c>
      <c r="P27" s="84">
        <f t="shared" si="16"/>
        <v>9.9392442518440483E-2</v>
      </c>
      <c r="U27" s="5"/>
    </row>
    <row r="28" spans="1:21">
      <c r="A28" s="32" t="s">
        <v>27</v>
      </c>
      <c r="B28" s="10">
        <f>VLOOKUP(A28,'T20'!A:N,14,0)</f>
        <v>5728</v>
      </c>
      <c r="C28" s="10">
        <f>VLOOKUP(A28,'T22'!A:N,14,FALSE)</f>
        <v>14801</v>
      </c>
      <c r="D28" s="9">
        <f t="shared" si="6"/>
        <v>9073</v>
      </c>
      <c r="E28" s="75">
        <f t="shared" si="7"/>
        <v>1.5839734636871508</v>
      </c>
      <c r="F28" s="93">
        <f t="shared" si="8"/>
        <v>1.2422387188979469E-2</v>
      </c>
      <c r="G28" s="93">
        <f t="shared" si="9"/>
        <v>1.6998790640730715E-2</v>
      </c>
      <c r="H28" s="10">
        <f>VLOOKUP(A28,'N20'!A:N,14,0)</f>
        <v>11594</v>
      </c>
      <c r="I28" s="10">
        <f>VLOOKUP(A28,'N22'!A:N,14,0)</f>
        <v>33477</v>
      </c>
      <c r="J28" s="9">
        <f t="shared" si="10"/>
        <v>21883</v>
      </c>
      <c r="K28" s="75">
        <f t="shared" si="11"/>
        <v>1.8874417802311538</v>
      </c>
      <c r="L28" s="93">
        <f t="shared" si="12"/>
        <v>1.1598477012126681E-2</v>
      </c>
      <c r="M28" s="93">
        <f t="shared" si="13"/>
        <v>1.6706173554172674E-2</v>
      </c>
      <c r="N28" s="64">
        <f t="shared" si="14"/>
        <v>2.0240921787709496</v>
      </c>
      <c r="O28" s="67">
        <f t="shared" si="15"/>
        <v>2.2618066346868453</v>
      </c>
      <c r="P28" s="84">
        <f t="shared" si="16"/>
        <v>0.11744250504452736</v>
      </c>
      <c r="U28" s="5"/>
    </row>
    <row r="29" spans="1:21">
      <c r="A29" s="32" t="s">
        <v>31</v>
      </c>
      <c r="B29" s="10">
        <f>VLOOKUP(A29,'T20'!A:N,14,0)</f>
        <v>4329</v>
      </c>
      <c r="C29" s="10">
        <f>VLOOKUP(A29,'T22'!A:N,14,FALSE)</f>
        <v>11127</v>
      </c>
      <c r="D29" s="9">
        <f t="shared" si="6"/>
        <v>6798</v>
      </c>
      <c r="E29" s="75">
        <f t="shared" si="7"/>
        <v>1.5703395703395704</v>
      </c>
      <c r="F29" s="93">
        <f t="shared" si="8"/>
        <v>9.3883579156934568E-3</v>
      </c>
      <c r="G29" s="93">
        <f t="shared" si="9"/>
        <v>1.2779240825580074E-2</v>
      </c>
      <c r="H29" s="10">
        <f>VLOOKUP(A29,'N20'!A:N,14,0)</f>
        <v>9604</v>
      </c>
      <c r="I29" s="10">
        <f>VLOOKUP(A29,'N22'!A:N,14,0)</f>
        <v>25773</v>
      </c>
      <c r="J29" s="9">
        <f t="shared" si="10"/>
        <v>16169</v>
      </c>
      <c r="K29" s="75">
        <f t="shared" si="11"/>
        <v>1.6835693461057892</v>
      </c>
      <c r="L29" s="93">
        <f t="shared" si="12"/>
        <v>9.6077085755101477E-3</v>
      </c>
      <c r="M29" s="93">
        <f t="shared" si="13"/>
        <v>1.2861612779272108E-2</v>
      </c>
      <c r="N29" s="64">
        <f t="shared" si="14"/>
        <v>2.2185262185262187</v>
      </c>
      <c r="O29" s="67">
        <f t="shared" si="15"/>
        <v>2.3162577514154759</v>
      </c>
      <c r="P29" s="84">
        <f t="shared" si="16"/>
        <v>4.405245792144874E-2</v>
      </c>
      <c r="U29" s="5"/>
    </row>
    <row r="30" spans="1:21">
      <c r="A30" s="32" t="s">
        <v>32</v>
      </c>
      <c r="B30" s="10">
        <f>VLOOKUP(A30,'T20'!A:N,14,0)</f>
        <v>3456</v>
      </c>
      <c r="C30" s="10">
        <f>VLOOKUP(A30,'T22'!A:N,14,FALSE)</f>
        <v>10058</v>
      </c>
      <c r="D30" s="9">
        <f t="shared" si="6"/>
        <v>6602</v>
      </c>
      <c r="E30" s="75">
        <f t="shared" si="7"/>
        <v>1.910300925925926</v>
      </c>
      <c r="F30" s="93">
        <f t="shared" si="8"/>
        <v>7.4950716000546517E-3</v>
      </c>
      <c r="G30" s="93">
        <f t="shared" si="9"/>
        <v>1.1551505726942067E-2</v>
      </c>
      <c r="H30" s="10">
        <f>VLOOKUP(A30,'N20'!A:N,14,0)</f>
        <v>12295</v>
      </c>
      <c r="I30" s="10">
        <f>VLOOKUP(A30,'N22'!A:N,14,0)</f>
        <v>18555</v>
      </c>
      <c r="J30" s="9">
        <f t="shared" si="10"/>
        <v>6260</v>
      </c>
      <c r="K30" s="75">
        <f t="shared" si="11"/>
        <v>0.50915006100040672</v>
      </c>
      <c r="L30" s="93">
        <f t="shared" si="12"/>
        <v>1.2299747702613209E-2</v>
      </c>
      <c r="M30" s="93">
        <f t="shared" si="13"/>
        <v>9.2595827074610625E-3</v>
      </c>
      <c r="N30" s="64">
        <f t="shared" si="14"/>
        <v>3.5575810185185186</v>
      </c>
      <c r="O30" s="67">
        <f t="shared" si="15"/>
        <v>1.8448001590773513</v>
      </c>
      <c r="P30" s="84">
        <f t="shared" si="16"/>
        <v>-0.48144535585430448</v>
      </c>
      <c r="U30" s="5"/>
    </row>
    <row r="31" spans="1:21">
      <c r="A31" s="32" t="s">
        <v>36</v>
      </c>
      <c r="B31" s="10">
        <f>VLOOKUP(A31,'T20'!A:N,14,0)</f>
        <v>2111</v>
      </c>
      <c r="C31" s="10">
        <f>VLOOKUP(A31,'T22'!A:N,14,FALSE)</f>
        <v>6699</v>
      </c>
      <c r="D31" s="9">
        <f t="shared" si="6"/>
        <v>4588</v>
      </c>
      <c r="E31" s="75">
        <f t="shared" si="7"/>
        <v>2.1733775461866416</v>
      </c>
      <c r="F31" s="93">
        <f t="shared" si="8"/>
        <v>4.5781528205194938E-3</v>
      </c>
      <c r="G31" s="93">
        <f t="shared" si="9"/>
        <v>7.6937300521758706E-3</v>
      </c>
      <c r="H31" s="10">
        <f>VLOOKUP(A31,'N20'!A:N,14,0)</f>
        <v>4266</v>
      </c>
      <c r="I31" s="10">
        <f>VLOOKUP(A31,'N22'!A:N,14,0)</f>
        <v>30500</v>
      </c>
      <c r="J31" s="9">
        <f t="shared" si="10"/>
        <v>26234</v>
      </c>
      <c r="K31" s="75">
        <f t="shared" si="11"/>
        <v>6.1495546179090486</v>
      </c>
      <c r="L31" s="93">
        <f t="shared" si="12"/>
        <v>4.2676473118623791E-3</v>
      </c>
      <c r="M31" s="93">
        <f t="shared" si="13"/>
        <v>1.5220548239157231E-2</v>
      </c>
      <c r="N31" s="64">
        <f t="shared" si="14"/>
        <v>2.0208432022738041</v>
      </c>
      <c r="O31" s="67">
        <f t="shared" si="15"/>
        <v>4.5529183460217943</v>
      </c>
      <c r="P31" s="84">
        <f t="shared" si="16"/>
        <v>1.2529795190932975</v>
      </c>
      <c r="U31" s="5"/>
    </row>
    <row r="32" spans="1:21">
      <c r="A32" s="32" t="s">
        <v>34</v>
      </c>
      <c r="B32" s="10">
        <f>VLOOKUP(A32,'T20'!A:N,14,0)</f>
        <v>1798</v>
      </c>
      <c r="C32" s="10">
        <f>VLOOKUP(A32,'T22'!A:N,14,FALSE)</f>
        <v>6694</v>
      </c>
      <c r="D32" s="9">
        <f t="shared" si="6"/>
        <v>4896</v>
      </c>
      <c r="E32" s="75">
        <f t="shared" si="7"/>
        <v>2.7230255839822024</v>
      </c>
      <c r="F32" s="93">
        <f t="shared" si="8"/>
        <v>3.8993456993339881E-3</v>
      </c>
      <c r="G32" s="93">
        <f t="shared" si="9"/>
        <v>7.6879876055031011E-3</v>
      </c>
      <c r="H32" s="10">
        <f>VLOOKUP(A32,'N20'!A:N,14,0)</f>
        <v>3337</v>
      </c>
      <c r="I32" s="10">
        <f>VLOOKUP(A32,'N22'!A:N,14,0)</f>
        <v>10747</v>
      </c>
      <c r="J32" s="9">
        <f t="shared" si="10"/>
        <v>7410</v>
      </c>
      <c r="K32" s="75">
        <f t="shared" si="11"/>
        <v>2.2205573868744382</v>
      </c>
      <c r="L32" s="93">
        <f t="shared" si="12"/>
        <v>3.3382885793916454E-3</v>
      </c>
      <c r="M32" s="93">
        <f t="shared" si="13"/>
        <v>5.3631223582368114E-3</v>
      </c>
      <c r="N32" s="64">
        <f t="shared" si="14"/>
        <v>1.8559510567296997</v>
      </c>
      <c r="O32" s="67">
        <f t="shared" si="15"/>
        <v>1.6054675829100686</v>
      </c>
      <c r="P32" s="84">
        <f t="shared" si="16"/>
        <v>-0.13496232721836876</v>
      </c>
      <c r="U32" s="5"/>
    </row>
    <row r="33" spans="1:21">
      <c r="A33" s="32" t="s">
        <v>39</v>
      </c>
      <c r="B33" s="10">
        <f>VLOOKUP(A33,'T20'!A:N,14,0)</f>
        <v>4473</v>
      </c>
      <c r="C33" s="10">
        <f>VLOOKUP(A33,'T22'!A:N,14,FALSE)</f>
        <v>6051</v>
      </c>
      <c r="D33" s="9">
        <f t="shared" si="6"/>
        <v>1578</v>
      </c>
      <c r="E33" s="75">
        <f t="shared" si="7"/>
        <v>0.35278336686787393</v>
      </c>
      <c r="F33" s="93">
        <f t="shared" si="8"/>
        <v>9.7006525656957339E-3</v>
      </c>
      <c r="G33" s="93">
        <f t="shared" si="9"/>
        <v>6.9495089633850116E-3</v>
      </c>
      <c r="H33" s="10">
        <f>VLOOKUP(A33,'N20'!A:N,14,0)</f>
        <v>10352</v>
      </c>
      <c r="I33" s="10">
        <f>VLOOKUP(A33,'N22'!A:N,14,0)</f>
        <v>14096</v>
      </c>
      <c r="J33" s="9">
        <f t="shared" si="10"/>
        <v>3744</v>
      </c>
      <c r="K33" s="75">
        <f t="shared" si="11"/>
        <v>0.3616692426584236</v>
      </c>
      <c r="L33" s="93">
        <f t="shared" si="12"/>
        <v>1.0355997415002191E-2</v>
      </c>
      <c r="M33" s="93">
        <f t="shared" si="13"/>
        <v>7.0343884583331257E-3</v>
      </c>
      <c r="N33" s="64">
        <f t="shared" si="14"/>
        <v>2.3143304270064835</v>
      </c>
      <c r="O33" s="67">
        <f t="shared" si="15"/>
        <v>2.3295323087093043</v>
      </c>
      <c r="P33" s="84">
        <f t="shared" si="16"/>
        <v>6.5685874088792229E-3</v>
      </c>
    </row>
    <row r="34" spans="1:21">
      <c r="A34" s="32" t="s">
        <v>37</v>
      </c>
      <c r="B34" s="10">
        <f>VLOOKUP(A34,'T20'!A:N,14,0)</f>
        <v>1055</v>
      </c>
      <c r="C34" s="10">
        <f>VLOOKUP(A34,'T22'!A:N,14,FALSE)</f>
        <v>5551</v>
      </c>
      <c r="D34" s="9">
        <f t="shared" si="6"/>
        <v>4496</v>
      </c>
      <c r="E34" s="75">
        <f t="shared" si="7"/>
        <v>4.2616113744075825</v>
      </c>
      <c r="F34" s="93">
        <f t="shared" si="8"/>
        <v>2.2879920538361278E-3</v>
      </c>
      <c r="G34" s="93">
        <f t="shared" si="9"/>
        <v>6.375264296108114E-3</v>
      </c>
      <c r="H34" s="10">
        <f>VLOOKUP(A34,'N20'!A:N,14,0)</f>
        <v>2437</v>
      </c>
      <c r="I34" s="10">
        <f>VLOOKUP(A34,'N22'!A:N,14,0)</f>
        <v>12647</v>
      </c>
      <c r="J34" s="9">
        <f t="shared" si="10"/>
        <v>10210</v>
      </c>
      <c r="K34" s="75">
        <f t="shared" si="11"/>
        <v>4.189577349199836</v>
      </c>
      <c r="L34" s="93">
        <f t="shared" si="12"/>
        <v>2.4379410452434638E-3</v>
      </c>
      <c r="M34" s="93">
        <f t="shared" si="13"/>
        <v>6.3112876583810325E-3</v>
      </c>
      <c r="N34" s="64">
        <f t="shared" si="14"/>
        <v>2.3099526066350711</v>
      </c>
      <c r="O34" s="67">
        <f t="shared" si="15"/>
        <v>2.2783282291479012</v>
      </c>
      <c r="P34" s="84">
        <f t="shared" si="16"/>
        <v>-1.3690487586772382E-2</v>
      </c>
      <c r="U34" s="5"/>
    </row>
    <row r="35" spans="1:21">
      <c r="A35" s="32" t="s">
        <v>35</v>
      </c>
      <c r="B35" s="10">
        <f>VLOOKUP(A35,'T20'!A:N,14,0)</f>
        <v>1903</v>
      </c>
      <c r="C35" s="10">
        <f>VLOOKUP(A35,'T22'!A:N,14,FALSE)</f>
        <v>5411</v>
      </c>
      <c r="D35" s="9">
        <f t="shared" si="6"/>
        <v>3508</v>
      </c>
      <c r="E35" s="75">
        <f t="shared" si="7"/>
        <v>1.8434051497635311</v>
      </c>
      <c r="F35" s="93">
        <f t="shared" si="8"/>
        <v>4.1270605482939824E-3</v>
      </c>
      <c r="G35" s="93">
        <f t="shared" si="9"/>
        <v>6.2144757892705826E-3</v>
      </c>
      <c r="H35" s="10">
        <f>VLOOKUP(A35,'N20'!A:N,14,0)</f>
        <v>3543</v>
      </c>
      <c r="I35" s="10">
        <f>VLOOKUP(A35,'N22'!A:N,14,0)</f>
        <v>10851</v>
      </c>
      <c r="J35" s="9">
        <f t="shared" si="10"/>
        <v>7308</v>
      </c>
      <c r="K35" s="75">
        <f t="shared" si="11"/>
        <v>2.0626587637595257</v>
      </c>
      <c r="L35" s="93">
        <f t="shared" si="12"/>
        <v>3.5443681260966735E-3</v>
      </c>
      <c r="M35" s="93">
        <f t="shared" si="13"/>
        <v>5.4150219325604957E-3</v>
      </c>
      <c r="N35" s="64">
        <f t="shared" si="14"/>
        <v>1.861797162375197</v>
      </c>
      <c r="O35" s="67">
        <f t="shared" si="15"/>
        <v>2.00535945296618</v>
      </c>
      <c r="P35" s="84">
        <f t="shared" si="16"/>
        <v>7.7109522719345458E-2</v>
      </c>
      <c r="U35" s="5"/>
    </row>
    <row r="36" spans="1:21">
      <c r="A36" s="32" t="s">
        <v>38</v>
      </c>
      <c r="B36" s="10">
        <f>VLOOKUP(A36,'T20'!A:N,14,0)</f>
        <v>701</v>
      </c>
      <c r="C36" s="10">
        <f>VLOOKUP(A36,'T22'!A:N,14,FALSE)</f>
        <v>4107</v>
      </c>
      <c r="D36" s="9">
        <f t="shared" si="6"/>
        <v>3406</v>
      </c>
      <c r="E36" s="75">
        <f t="shared" si="7"/>
        <v>4.8587731811697576</v>
      </c>
      <c r="F36" s="93">
        <f t="shared" si="8"/>
        <v>1.520267705913863E-3</v>
      </c>
      <c r="G36" s="93">
        <f t="shared" si="9"/>
        <v>4.7168456970124346E-3</v>
      </c>
      <c r="H36" s="10">
        <f>VLOOKUP(A36,'N20'!A:N,14,0)</f>
        <v>1577</v>
      </c>
      <c r="I36" s="10">
        <f>VLOOKUP(A36,'N22'!A:N,14,0)</f>
        <v>15172</v>
      </c>
      <c r="J36" s="9">
        <f t="shared" si="10"/>
        <v>13595</v>
      </c>
      <c r="K36" s="75">
        <f t="shared" si="11"/>
        <v>8.6207989854153464</v>
      </c>
      <c r="L36" s="93">
        <f t="shared" si="12"/>
        <v>1.5776089570574241E-3</v>
      </c>
      <c r="M36" s="93">
        <f t="shared" si="13"/>
        <v>7.5713494388358529E-3</v>
      </c>
      <c r="N36" s="64">
        <f t="shared" si="14"/>
        <v>2.2496433666191153</v>
      </c>
      <c r="O36" s="67">
        <f t="shared" si="15"/>
        <v>3.6941806671536401</v>
      </c>
      <c r="P36" s="84">
        <f t="shared" si="16"/>
        <v>0.6421183561665833</v>
      </c>
    </row>
    <row r="37" spans="1:21">
      <c r="A37" s="32" t="s">
        <v>40</v>
      </c>
      <c r="B37" s="10">
        <f>VLOOKUP(A37,'T20'!A:N,14,0)</f>
        <v>828</v>
      </c>
      <c r="C37" s="10">
        <f>VLOOKUP(A37,'T22'!A:N,14,FALSE)</f>
        <v>3990</v>
      </c>
      <c r="D37" s="9">
        <f t="shared" si="6"/>
        <v>3162</v>
      </c>
      <c r="E37" s="75">
        <f t="shared" si="7"/>
        <v>3.8188405797101446</v>
      </c>
      <c r="F37" s="93">
        <f t="shared" si="8"/>
        <v>1.7956942375130936E-3</v>
      </c>
      <c r="G37" s="93">
        <f t="shared" si="9"/>
        <v>4.5824724448696409E-3</v>
      </c>
      <c r="H37" s="10">
        <f>VLOOKUP(A37,'N20'!A:N,14,0)</f>
        <v>1843</v>
      </c>
      <c r="I37" s="10">
        <f>VLOOKUP(A37,'N22'!A:N,14,0)</f>
        <v>7408</v>
      </c>
      <c r="J37" s="9">
        <f t="shared" si="10"/>
        <v>5565</v>
      </c>
      <c r="K37" s="75">
        <f t="shared" si="11"/>
        <v>3.0195333695062399</v>
      </c>
      <c r="L37" s="93">
        <f t="shared" si="12"/>
        <v>1.8437116727056644E-3</v>
      </c>
      <c r="M37" s="93">
        <f t="shared" si="13"/>
        <v>3.6968466018254677E-3</v>
      </c>
      <c r="N37" s="64">
        <f t="shared" si="14"/>
        <v>2.2258454106280192</v>
      </c>
      <c r="O37" s="67">
        <f t="shared" si="15"/>
        <v>1.8566416040100251</v>
      </c>
      <c r="P37" s="84">
        <f t="shared" si="16"/>
        <v>-0.16587127068893059</v>
      </c>
    </row>
    <row r="38" spans="1:21">
      <c r="A38" s="32" t="s">
        <v>41</v>
      </c>
      <c r="B38" s="10">
        <f>VLOOKUP(A38,'T20'!A:N,14,0)</f>
        <v>2255</v>
      </c>
      <c r="C38" s="10">
        <f>VLOOKUP(A38,'T22'!A:N,14,FALSE)</f>
        <v>3950</v>
      </c>
      <c r="D38" s="9">
        <f t="shared" si="6"/>
        <v>1695</v>
      </c>
      <c r="E38" s="75">
        <f t="shared" si="7"/>
        <v>0.75166297117516634</v>
      </c>
      <c r="F38" s="93">
        <f t="shared" si="8"/>
        <v>4.8904474705217709E-3</v>
      </c>
      <c r="G38" s="93">
        <f t="shared" si="9"/>
        <v>4.5365328714874892E-3</v>
      </c>
      <c r="H38" s="10">
        <f>VLOOKUP(A38,'N20'!A:N,14,0)</f>
        <v>6292</v>
      </c>
      <c r="I38" s="10">
        <f>VLOOKUP(A38,'N22'!A:N,14,0)</f>
        <v>10284</v>
      </c>
      <c r="J38" s="9">
        <f t="shared" si="10"/>
        <v>3992</v>
      </c>
      <c r="K38" s="75">
        <f t="shared" si="11"/>
        <v>0.63445645263827077</v>
      </c>
      <c r="L38" s="93">
        <f t="shared" si="12"/>
        <v>6.2944296498448401E-3</v>
      </c>
      <c r="M38" s="93">
        <f t="shared" si="13"/>
        <v>5.1320694456227197E-3</v>
      </c>
      <c r="N38" s="64">
        <f t="shared" si="14"/>
        <v>2.7902439024390242</v>
      </c>
      <c r="O38" s="67">
        <f t="shared" si="15"/>
        <v>2.6035443037974684</v>
      </c>
      <c r="P38" s="84">
        <f t="shared" si="16"/>
        <v>-6.6911569443214969E-2</v>
      </c>
    </row>
    <row r="39" spans="1:21">
      <c r="A39" s="32" t="s">
        <v>43</v>
      </c>
      <c r="B39" s="10">
        <f>VLOOKUP(A39,'T20'!A:N,14,0)</f>
        <v>954</v>
      </c>
      <c r="C39" s="10">
        <f>VLOOKUP(A39,'T22'!A:N,14,FALSE)</f>
        <v>2545</v>
      </c>
      <c r="D39" s="9">
        <f t="shared" si="6"/>
        <v>1591</v>
      </c>
      <c r="E39" s="75">
        <f t="shared" si="7"/>
        <v>1.6677148846960166</v>
      </c>
      <c r="F39" s="93">
        <f t="shared" si="8"/>
        <v>2.0689520562650861E-3</v>
      </c>
      <c r="G39" s="93">
        <f t="shared" si="9"/>
        <v>2.9229053564394075E-3</v>
      </c>
      <c r="H39" s="10">
        <f>VLOOKUP(A39,'N20'!A:N,14,0)</f>
        <v>2224</v>
      </c>
      <c r="I39" s="10">
        <f>VLOOKUP(A39,'N22'!A:N,14,0)</f>
        <v>9333</v>
      </c>
      <c r="J39" s="9">
        <f t="shared" si="10"/>
        <v>7109</v>
      </c>
      <c r="K39" s="75">
        <f t="shared" si="11"/>
        <v>3.1964928057553958</v>
      </c>
      <c r="L39" s="93">
        <f t="shared" si="12"/>
        <v>2.224858795495061E-3</v>
      </c>
      <c r="M39" s="93">
        <f t="shared" si="13"/>
        <v>4.6574877611821122E-3</v>
      </c>
      <c r="N39" s="64">
        <f t="shared" si="14"/>
        <v>2.3312368972746329</v>
      </c>
      <c r="O39" s="67">
        <f t="shared" si="15"/>
        <v>3.6671905697445975</v>
      </c>
      <c r="P39" s="84">
        <f t="shared" si="16"/>
        <v>0.57306645842461612</v>
      </c>
    </row>
    <row r="40" spans="1:21">
      <c r="A40" s="32" t="s">
        <v>44</v>
      </c>
      <c r="B40" s="10">
        <f>VLOOKUP(A40,'T20'!A:N,14,0)</f>
        <v>809</v>
      </c>
      <c r="C40" s="10">
        <f>VLOOKUP(A40,'T22'!A:N,14,FALSE)</f>
        <v>2192</v>
      </c>
      <c r="D40" s="9">
        <f t="shared" si="6"/>
        <v>1383</v>
      </c>
      <c r="E40" s="75">
        <f t="shared" si="7"/>
        <v>1.7095179233621756</v>
      </c>
      <c r="F40" s="93">
        <f t="shared" si="8"/>
        <v>1.7544886934155709E-3</v>
      </c>
      <c r="G40" s="93">
        <f t="shared" si="9"/>
        <v>2.517488621341918E-3</v>
      </c>
      <c r="H40" s="10">
        <f>VLOOKUP(A40,'N20'!A:N,14,0)</f>
        <v>1545</v>
      </c>
      <c r="I40" s="10">
        <f>VLOOKUP(A40,'N22'!A:N,14,0)</f>
        <v>5203</v>
      </c>
      <c r="J40" s="9">
        <f t="shared" si="10"/>
        <v>3658</v>
      </c>
      <c r="K40" s="75">
        <f t="shared" si="11"/>
        <v>2.3676375404530745</v>
      </c>
      <c r="L40" s="93">
        <f t="shared" si="12"/>
        <v>1.545596600287711E-3</v>
      </c>
      <c r="M40" s="93">
        <f t="shared" si="13"/>
        <v>2.5964758192896743E-3</v>
      </c>
      <c r="N40" s="64">
        <f t="shared" si="14"/>
        <v>1.9097651421508035</v>
      </c>
      <c r="O40" s="67">
        <f t="shared" si="15"/>
        <v>2.3736313868613137</v>
      </c>
      <c r="P40" s="84">
        <f t="shared" si="16"/>
        <v>0.24289177473838364</v>
      </c>
    </row>
    <row r="41" spans="1:21">
      <c r="A41" s="32" t="s">
        <v>45</v>
      </c>
      <c r="B41" s="10">
        <f>VLOOKUP(A41,'T20'!A:N,14,0)</f>
        <v>822</v>
      </c>
      <c r="C41" s="10">
        <f>VLOOKUP(A41,'T22'!A:N,14,FALSE)</f>
        <v>2170</v>
      </c>
      <c r="D41" s="9">
        <f t="shared" si="6"/>
        <v>1348</v>
      </c>
      <c r="E41" s="75">
        <f t="shared" si="7"/>
        <v>1.6399026763990268</v>
      </c>
      <c r="F41" s="93">
        <f t="shared" si="8"/>
        <v>1.7826819604296654E-3</v>
      </c>
      <c r="G41" s="93">
        <f t="shared" si="9"/>
        <v>2.4922218559817345E-3</v>
      </c>
      <c r="H41" s="10">
        <f>VLOOKUP(A41,'N20'!A:N,14,0)</f>
        <v>1835</v>
      </c>
      <c r="I41" s="10">
        <f>VLOOKUP(A41,'N22'!A:N,14,0)</f>
        <v>4872</v>
      </c>
      <c r="J41" s="9">
        <f t="shared" si="10"/>
        <v>3037</v>
      </c>
      <c r="K41" s="75">
        <f t="shared" si="11"/>
        <v>1.655040871934605</v>
      </c>
      <c r="L41" s="93">
        <f t="shared" si="12"/>
        <v>1.8357085835132361E-3</v>
      </c>
      <c r="M41" s="93">
        <f t="shared" si="13"/>
        <v>2.4312954433171811E-3</v>
      </c>
      <c r="N41" s="64">
        <f t="shared" si="14"/>
        <v>2.2323600973236011</v>
      </c>
      <c r="O41" s="67">
        <f t="shared" si="15"/>
        <v>2.2451612903225806</v>
      </c>
      <c r="P41" s="84">
        <f t="shared" si="16"/>
        <v>5.7343763733848085E-3</v>
      </c>
    </row>
    <row r="42" spans="1:21" ht="15" customHeight="1">
      <c r="A42" s="32" t="s">
        <v>46</v>
      </c>
      <c r="B42" s="10">
        <f>VLOOKUP(A42,'T20'!A:N,14,0)</f>
        <v>519</v>
      </c>
      <c r="C42" s="10">
        <f>VLOOKUP(A42,'T22'!A:N,14,FALSE)</f>
        <v>2038</v>
      </c>
      <c r="D42" s="9">
        <f t="shared" si="6"/>
        <v>1519</v>
      </c>
      <c r="E42" s="75">
        <f t="shared" si="7"/>
        <v>2.9267822736030831</v>
      </c>
      <c r="F42" s="93">
        <f t="shared" si="8"/>
        <v>1.1255619677165405E-3</v>
      </c>
      <c r="G42" s="93">
        <f t="shared" si="9"/>
        <v>2.3406212638206335E-3</v>
      </c>
      <c r="H42" s="10">
        <f>VLOOKUP(A42,'N20'!A:N,14,0)</f>
        <v>1041</v>
      </c>
      <c r="I42" s="10">
        <f>VLOOKUP(A42,'N22'!A:N,14,0)</f>
        <v>4311</v>
      </c>
      <c r="J42" s="9">
        <f t="shared" si="10"/>
        <v>3270</v>
      </c>
      <c r="K42" s="75">
        <f t="shared" si="11"/>
        <v>3.141210374639769</v>
      </c>
      <c r="L42" s="93">
        <f t="shared" si="12"/>
        <v>1.0414019811647295E-3</v>
      </c>
      <c r="M42" s="93">
        <f t="shared" si="13"/>
        <v>2.1513371625903875E-3</v>
      </c>
      <c r="N42" s="64">
        <f t="shared" si="14"/>
        <v>2.0057803468208091</v>
      </c>
      <c r="O42" s="67">
        <f t="shared" si="15"/>
        <v>2.1153091265947008</v>
      </c>
      <c r="P42" s="84">
        <f t="shared" si="16"/>
        <v>5.4606567437703868E-2</v>
      </c>
      <c r="U42" s="5"/>
    </row>
    <row r="43" spans="1:21" ht="15" customHeight="1">
      <c r="A43" s="32" t="s">
        <v>49</v>
      </c>
      <c r="B43" s="10">
        <f>VLOOKUP(A43,'T20'!A:N,14,0)</f>
        <v>328</v>
      </c>
      <c r="C43" s="10">
        <f>VLOOKUP(A43,'T22'!A:N,14,FALSE)</f>
        <v>1706</v>
      </c>
      <c r="D43" s="9">
        <f t="shared" si="6"/>
        <v>1378</v>
      </c>
      <c r="E43" s="75">
        <f t="shared" si="7"/>
        <v>4.2012195121951219</v>
      </c>
      <c r="F43" s="93">
        <f t="shared" si="8"/>
        <v>7.1133781389407576E-4</v>
      </c>
      <c r="G43" s="93">
        <f t="shared" si="9"/>
        <v>1.9593228047487736E-3</v>
      </c>
      <c r="H43" s="10">
        <f>VLOOKUP(A43,'N20'!A:N,14,0)</f>
        <v>588</v>
      </c>
      <c r="I43" s="10">
        <f>VLOOKUP(A43,'N22'!A:N,14,0)</f>
        <v>11281</v>
      </c>
      <c r="J43" s="9">
        <f t="shared" si="10"/>
        <v>10693</v>
      </c>
      <c r="K43" s="75">
        <f t="shared" si="11"/>
        <v>18.185374149659864</v>
      </c>
      <c r="L43" s="93">
        <f t="shared" si="12"/>
        <v>5.8822705564347841E-4</v>
      </c>
      <c r="M43" s="93">
        <f t="shared" si="13"/>
        <v>5.6296067110141873E-3</v>
      </c>
      <c r="N43" s="64">
        <f t="shared" si="14"/>
        <v>1.7926829268292683</v>
      </c>
      <c r="O43" s="67">
        <f t="shared" si="15"/>
        <v>6.6125439624853461</v>
      </c>
      <c r="P43" s="84">
        <f t="shared" si="16"/>
        <v>2.6886299654680164</v>
      </c>
    </row>
    <row r="44" spans="1:21">
      <c r="A44" s="32" t="s">
        <v>51</v>
      </c>
      <c r="B44" s="10">
        <f>VLOOKUP(A44,'T20'!A:N,14,0)</f>
        <v>496</v>
      </c>
      <c r="C44" s="10">
        <f>VLOOKUP(A44,'T22'!A:N,14,FALSE)</f>
        <v>1549</v>
      </c>
      <c r="D44" s="9">
        <f t="shared" si="6"/>
        <v>1053</v>
      </c>
      <c r="E44" s="75">
        <f t="shared" si="7"/>
        <v>2.122983870967742</v>
      </c>
      <c r="F44" s="93">
        <f t="shared" si="8"/>
        <v>1.0756815722300658E-3</v>
      </c>
      <c r="G44" s="93">
        <f t="shared" si="9"/>
        <v>1.7790099792238279E-3</v>
      </c>
      <c r="H44" s="10">
        <f>VLOOKUP(A44,'N20'!A:N,14,0)</f>
        <v>1015</v>
      </c>
      <c r="I44" s="10">
        <f>VLOOKUP(A44,'N22'!A:N,14,0)</f>
        <v>3041</v>
      </c>
      <c r="J44" s="9">
        <f t="shared" si="10"/>
        <v>2026</v>
      </c>
      <c r="K44" s="75">
        <f t="shared" si="11"/>
        <v>1.9960591133004928</v>
      </c>
      <c r="L44" s="93">
        <f t="shared" si="12"/>
        <v>1.0153919412893377E-3</v>
      </c>
      <c r="M44" s="93">
        <f t="shared" si="13"/>
        <v>1.5175635145992503E-3</v>
      </c>
      <c r="N44" s="64">
        <f t="shared" si="14"/>
        <v>2.0463709677419355</v>
      </c>
      <c r="O44" s="67">
        <f t="shared" si="15"/>
        <v>1.9632020658489349</v>
      </c>
      <c r="P44" s="84">
        <f t="shared" si="16"/>
        <v>-4.0642143191062408E-2</v>
      </c>
    </row>
    <row r="45" spans="1:21">
      <c r="A45" s="32" t="s">
        <v>42</v>
      </c>
      <c r="B45" s="10">
        <f>VLOOKUP(A45,'T20'!A:N,14,0)</f>
        <v>1940</v>
      </c>
      <c r="C45" s="10">
        <f>VLOOKUP(A45,'T22'!A:N,14,FALSE)</f>
        <v>1433</v>
      </c>
      <c r="D45" s="9">
        <f t="shared" si="6"/>
        <v>-507</v>
      </c>
      <c r="E45" s="75">
        <f t="shared" si="7"/>
        <v>-0.26134020618556697</v>
      </c>
      <c r="F45" s="93">
        <f t="shared" si="8"/>
        <v>4.2073029236417894E-3</v>
      </c>
      <c r="G45" s="93">
        <f t="shared" si="9"/>
        <v>1.6457852164155878E-3</v>
      </c>
      <c r="H45" s="10">
        <f>VLOOKUP(A45,'N20'!A:N,14,0)</f>
        <v>2410</v>
      </c>
      <c r="I45" s="10">
        <f>VLOOKUP(A45,'N22'!A:N,14,0)</f>
        <v>2727</v>
      </c>
      <c r="J45" s="9">
        <f t="shared" si="10"/>
        <v>317</v>
      </c>
      <c r="K45" s="75">
        <f t="shared" si="11"/>
        <v>0.13153526970954355</v>
      </c>
      <c r="L45" s="93">
        <f t="shared" si="12"/>
        <v>2.4109306192190184E-3</v>
      </c>
      <c r="M45" s="93">
        <f t="shared" si="13"/>
        <v>1.3608667228912055E-3</v>
      </c>
      <c r="N45" s="64">
        <f t="shared" si="14"/>
        <v>1.2422680412371134</v>
      </c>
      <c r="O45" s="67">
        <f t="shared" si="15"/>
        <v>1.9030006978367062</v>
      </c>
      <c r="P45" s="84">
        <f t="shared" si="16"/>
        <v>0.53187608041626966</v>
      </c>
    </row>
    <row r="46" spans="1:21">
      <c r="A46" s="32" t="s">
        <v>48</v>
      </c>
      <c r="B46" s="10">
        <f>VLOOKUP(A46,'T20'!A:N,14,0)</f>
        <v>1106</v>
      </c>
      <c r="C46" s="10">
        <f>VLOOKUP(A46,'T22'!A:N,14,FALSE)</f>
        <v>1360</v>
      </c>
      <c r="D46" s="9">
        <f t="shared" si="6"/>
        <v>254</v>
      </c>
      <c r="E46" s="75">
        <f t="shared" si="7"/>
        <v>0.22965641952983717</v>
      </c>
      <c r="F46" s="93">
        <f t="shared" si="8"/>
        <v>2.3985964090452675E-3</v>
      </c>
      <c r="G46" s="93">
        <f t="shared" si="9"/>
        <v>1.5619454949931607E-3</v>
      </c>
      <c r="H46" s="10">
        <f>VLOOKUP(A46,'N20'!A:N,14,0)</f>
        <v>3071</v>
      </c>
      <c r="I46" s="10">
        <f>VLOOKUP(A46,'N22'!A:N,14,0)</f>
        <v>2749</v>
      </c>
      <c r="J46" s="9">
        <f t="shared" si="10"/>
        <v>-322</v>
      </c>
      <c r="K46" s="75">
        <f t="shared" si="11"/>
        <v>-0.10485183979159884</v>
      </c>
      <c r="L46" s="93">
        <f t="shared" si="12"/>
        <v>3.0721858637434048E-3</v>
      </c>
      <c r="M46" s="93">
        <f t="shared" si="13"/>
        <v>1.3718454789981387E-3</v>
      </c>
      <c r="N46" s="64">
        <f t="shared" si="14"/>
        <v>2.7766726943942133</v>
      </c>
      <c r="O46" s="67">
        <f t="shared" si="15"/>
        <v>2.0213235294117649</v>
      </c>
      <c r="P46" s="84">
        <f t="shared" si="16"/>
        <v>-0.27203392265405013</v>
      </c>
    </row>
    <row r="47" spans="1:21">
      <c r="A47" s="32" t="s">
        <v>47</v>
      </c>
      <c r="B47" s="10">
        <f>VLOOKUP(A47,'T20'!A:N,14,0)</f>
        <v>483</v>
      </c>
      <c r="C47" s="10">
        <f>VLOOKUP(A47,'T22'!A:N,14,FALSE)</f>
        <v>1263</v>
      </c>
      <c r="D47" s="9">
        <f t="shared" si="6"/>
        <v>780</v>
      </c>
      <c r="E47" s="75">
        <f t="shared" si="7"/>
        <v>1.6149068322981366</v>
      </c>
      <c r="F47" s="93">
        <f t="shared" si="8"/>
        <v>1.0474883052159713E-3</v>
      </c>
      <c r="G47" s="93">
        <f t="shared" si="9"/>
        <v>1.4505420295414426E-3</v>
      </c>
      <c r="H47" s="10">
        <f>VLOOKUP(A47,'N20'!A:N,14,0)</f>
        <v>986</v>
      </c>
      <c r="I47" s="10">
        <f>VLOOKUP(A47,'N22'!A:N,14,0)</f>
        <v>2690</v>
      </c>
      <c r="J47" s="9">
        <f t="shared" si="10"/>
        <v>1704</v>
      </c>
      <c r="K47" s="75">
        <f t="shared" si="11"/>
        <v>1.7281947261663286</v>
      </c>
      <c r="L47" s="93">
        <f t="shared" si="12"/>
        <v>9.8638074296678513E-4</v>
      </c>
      <c r="M47" s="93">
        <f t="shared" si="13"/>
        <v>1.3424024512568181E-3</v>
      </c>
      <c r="N47" s="64">
        <f t="shared" si="14"/>
        <v>2.0414078674948239</v>
      </c>
      <c r="O47" s="67">
        <f t="shared" si="15"/>
        <v>2.1298495645288993</v>
      </c>
      <c r="P47" s="84">
        <f t="shared" si="16"/>
        <v>4.3323873902087584E-2</v>
      </c>
    </row>
    <row r="48" spans="1:21">
      <c r="A48" s="32" t="s">
        <v>50</v>
      </c>
      <c r="B48" s="10">
        <f>VLOOKUP(A48,'T20'!A:N,14,0)</f>
        <v>387</v>
      </c>
      <c r="C48" s="10">
        <f>VLOOKUP(A48,'T22'!A:N,14,FALSE)</f>
        <v>1194</v>
      </c>
      <c r="D48" s="9">
        <f t="shared" si="6"/>
        <v>807</v>
      </c>
      <c r="E48" s="75">
        <f t="shared" si="7"/>
        <v>2.0852713178294575</v>
      </c>
      <c r="F48" s="93">
        <f t="shared" si="8"/>
        <v>8.3929187188111986E-4</v>
      </c>
      <c r="G48" s="93">
        <f t="shared" si="9"/>
        <v>1.3712962654572308E-3</v>
      </c>
      <c r="H48" s="10">
        <f>VLOOKUP(A48,'N20'!A:N,14,0)</f>
        <v>1251</v>
      </c>
      <c r="I48" s="10">
        <f>VLOOKUP(A48,'N22'!A:N,14,0)</f>
        <v>5025</v>
      </c>
      <c r="J48" s="9">
        <f t="shared" si="10"/>
        <v>3774</v>
      </c>
      <c r="K48" s="75">
        <f t="shared" si="11"/>
        <v>3.0167865707434052</v>
      </c>
      <c r="L48" s="93">
        <f t="shared" si="12"/>
        <v>1.2514830724659719E-3</v>
      </c>
      <c r="M48" s="93">
        <f t="shared" si="13"/>
        <v>2.507647701697216E-3</v>
      </c>
      <c r="N48" s="64">
        <f t="shared" si="14"/>
        <v>3.2325581395348837</v>
      </c>
      <c r="O48" s="67">
        <f t="shared" si="15"/>
        <v>4.208542713567839</v>
      </c>
      <c r="P48" s="84">
        <f t="shared" si="16"/>
        <v>0.30192328549220915</v>
      </c>
    </row>
    <row r="49" spans="1:21">
      <c r="A49" s="32" t="s">
        <v>53</v>
      </c>
      <c r="B49" s="10">
        <f>VLOOKUP(A49,'T20'!A:N,14,0)</f>
        <v>2035</v>
      </c>
      <c r="C49" s="10">
        <f>VLOOKUP(A49,'T22'!A:N,14,FALSE)</f>
        <v>1089</v>
      </c>
      <c r="D49" s="9">
        <f t="shared" si="6"/>
        <v>-946</v>
      </c>
      <c r="E49" s="75">
        <f t="shared" si="7"/>
        <v>-0.46486486486486489</v>
      </c>
      <c r="F49" s="93">
        <f t="shared" si="8"/>
        <v>4.4133306441294026E-3</v>
      </c>
      <c r="G49" s="93">
        <f t="shared" si="9"/>
        <v>1.2507048853290824E-3</v>
      </c>
      <c r="H49" s="10">
        <f>VLOOKUP(A49,'N20'!A:N,14,0)</f>
        <v>3627</v>
      </c>
      <c r="I49" s="10">
        <f>VLOOKUP(A49,'N22'!A:N,14,0)</f>
        <v>2221</v>
      </c>
      <c r="J49" s="9">
        <f t="shared" si="10"/>
        <v>-1406</v>
      </c>
      <c r="K49" s="75">
        <f t="shared" si="11"/>
        <v>-0.387648194099807</v>
      </c>
      <c r="L49" s="93">
        <f t="shared" si="12"/>
        <v>3.6284005626171702E-3</v>
      </c>
      <c r="M49" s="93">
        <f t="shared" si="13"/>
        <v>1.1083553324317446E-3</v>
      </c>
      <c r="N49" s="64">
        <f t="shared" si="14"/>
        <v>1.7823095823095823</v>
      </c>
      <c r="O49" s="67">
        <f t="shared" si="15"/>
        <v>2.039485766758494</v>
      </c>
      <c r="P49" s="84">
        <f t="shared" si="16"/>
        <v>0.1442937787023808</v>
      </c>
    </row>
    <row r="50" spans="1:21">
      <c r="A50" s="32" t="s">
        <v>52</v>
      </c>
      <c r="B50" s="10">
        <f>VLOOKUP(A50,'T20'!A:N,14,0)</f>
        <v>250</v>
      </c>
      <c r="C50" s="10">
        <f>VLOOKUP(A50,'T22'!A:N,14,FALSE)</f>
        <v>918</v>
      </c>
      <c r="D50" s="9">
        <f t="shared" si="6"/>
        <v>668</v>
      </c>
      <c r="E50" s="75">
        <f t="shared" si="7"/>
        <v>2.6720000000000002</v>
      </c>
      <c r="F50" s="93">
        <f t="shared" si="8"/>
        <v>5.4217821180950899E-4</v>
      </c>
      <c r="G50" s="93">
        <f t="shared" si="9"/>
        <v>1.0543132091203834E-3</v>
      </c>
      <c r="H50" s="10">
        <f>VLOOKUP(A50,'N20'!A:N,14,0)</f>
        <v>513</v>
      </c>
      <c r="I50" s="10">
        <f>VLOOKUP(A50,'N22'!A:N,14,0)</f>
        <v>1926</v>
      </c>
      <c r="J50" s="9">
        <f t="shared" si="10"/>
        <v>1413</v>
      </c>
      <c r="K50" s="75">
        <f t="shared" si="11"/>
        <v>2.7543859649122808</v>
      </c>
      <c r="L50" s="93">
        <f t="shared" si="12"/>
        <v>5.1319809446446324E-4</v>
      </c>
      <c r="M50" s="93">
        <f t="shared" si="13"/>
        <v>9.6114019372514181E-4</v>
      </c>
      <c r="N50" s="64">
        <f t="shared" si="14"/>
        <v>2.052</v>
      </c>
      <c r="O50" s="67">
        <f t="shared" si="15"/>
        <v>2.0980392156862746</v>
      </c>
      <c r="P50" s="84">
        <f t="shared" si="16"/>
        <v>2.2436264954324825E-2</v>
      </c>
    </row>
    <row r="51" spans="1:21">
      <c r="A51" s="32" t="s">
        <v>54</v>
      </c>
      <c r="B51" s="10">
        <f>VLOOKUP(A51,'T20'!A:N,14,0)</f>
        <v>323</v>
      </c>
      <c r="C51" s="10">
        <f>VLOOKUP(A51,'T22'!A:N,14,FALSE)</f>
        <v>782</v>
      </c>
      <c r="D51" s="9">
        <f t="shared" si="6"/>
        <v>459</v>
      </c>
      <c r="E51" s="75">
        <f t="shared" si="7"/>
        <v>1.4210526315789473</v>
      </c>
      <c r="F51" s="93">
        <f t="shared" si="8"/>
        <v>7.0049424965788558E-4</v>
      </c>
      <c r="G51" s="93">
        <f t="shared" si="9"/>
        <v>8.9811865962106745E-4</v>
      </c>
      <c r="H51" s="10">
        <f>VLOOKUP(A51,'N20'!A:N,14,0)</f>
        <v>615</v>
      </c>
      <c r="I51" s="10">
        <f>VLOOKUP(A51,'N22'!A:N,14,0)</f>
        <v>1909</v>
      </c>
      <c r="J51" s="9">
        <f t="shared" si="10"/>
        <v>1294</v>
      </c>
      <c r="K51" s="75">
        <f t="shared" si="11"/>
        <v>2.1040650406504064</v>
      </c>
      <c r="L51" s="93">
        <f t="shared" si="12"/>
        <v>6.1523748166792379E-4</v>
      </c>
      <c r="M51" s="93">
        <f t="shared" si="13"/>
        <v>9.5265660946069358E-4</v>
      </c>
      <c r="N51" s="64">
        <f t="shared" si="14"/>
        <v>1.9040247678018576</v>
      </c>
      <c r="O51" s="67">
        <f t="shared" si="15"/>
        <v>2.4411764705882355</v>
      </c>
      <c r="P51" s="84">
        <f t="shared" si="16"/>
        <v>0.28211382113821148</v>
      </c>
    </row>
    <row r="52" spans="1:21">
      <c r="A52" s="32" t="s">
        <v>56</v>
      </c>
      <c r="B52" s="10">
        <f>VLOOKUP(A52,'T20'!A:N,14,0)</f>
        <v>213</v>
      </c>
      <c r="C52" s="10">
        <f>VLOOKUP(A52,'T22'!A:N,14,FALSE)</f>
        <v>617</v>
      </c>
      <c r="D52" s="9">
        <f t="shared" si="6"/>
        <v>404</v>
      </c>
      <c r="E52" s="75">
        <f t="shared" si="7"/>
        <v>1.896713615023474</v>
      </c>
      <c r="F52" s="93">
        <f t="shared" si="8"/>
        <v>4.6193583646170162E-4</v>
      </c>
      <c r="G52" s="93">
        <f t="shared" si="9"/>
        <v>7.0861791941969135E-4</v>
      </c>
      <c r="H52" s="10">
        <f>VLOOKUP(A52,'N20'!A:N,14,0)</f>
        <v>438</v>
      </c>
      <c r="I52" s="10">
        <f>VLOOKUP(A52,'N22'!A:N,14,0)</f>
        <v>1128</v>
      </c>
      <c r="J52" s="9">
        <f t="shared" si="10"/>
        <v>690</v>
      </c>
      <c r="K52" s="75">
        <f t="shared" si="11"/>
        <v>1.5753424657534247</v>
      </c>
      <c r="L52" s="93">
        <f t="shared" si="12"/>
        <v>4.3816913328544819E-4</v>
      </c>
      <c r="M52" s="93">
        <f t="shared" si="13"/>
        <v>5.6291076766456908E-4</v>
      </c>
      <c r="N52" s="64">
        <f t="shared" si="14"/>
        <v>2.056338028169014</v>
      </c>
      <c r="O52" s="67">
        <f t="shared" si="15"/>
        <v>1.8282009724473258</v>
      </c>
      <c r="P52" s="84">
        <f t="shared" si="16"/>
        <v>-0.11094336271397165</v>
      </c>
    </row>
    <row r="53" spans="1:21" ht="15" thickBot="1">
      <c r="A53" s="33" t="s">
        <v>55</v>
      </c>
      <c r="B53" s="10">
        <f>VLOOKUP(A53,'T20'!A:N,14,0)</f>
        <v>69</v>
      </c>
      <c r="C53" s="13">
        <f>VLOOKUP(A53,'T22'!A:N,14,FALSE)</f>
        <v>276</v>
      </c>
      <c r="D53" s="14">
        <f t="shared" si="6"/>
        <v>207</v>
      </c>
      <c r="E53" s="81">
        <f t="shared" si="7"/>
        <v>3</v>
      </c>
      <c r="F53" s="93">
        <f t="shared" si="8"/>
        <v>1.4964118645942448E-4</v>
      </c>
      <c r="G53" s="93">
        <f t="shared" si="9"/>
        <v>3.1698305633684731E-4</v>
      </c>
      <c r="H53" s="13">
        <f>VLOOKUP(A53,'N20'!A:N,14,0)</f>
        <v>172</v>
      </c>
      <c r="I53" s="13">
        <f>VLOOKUP(A53,'N22'!A:N,14,0)</f>
        <v>633</v>
      </c>
      <c r="J53" s="14">
        <f t="shared" si="10"/>
        <v>461</v>
      </c>
      <c r="K53" s="81">
        <f t="shared" si="11"/>
        <v>2.6802325581395348</v>
      </c>
      <c r="L53" s="93">
        <f t="shared" si="12"/>
        <v>1.7206641763720795E-4</v>
      </c>
      <c r="M53" s="93">
        <f t="shared" si="13"/>
        <v>3.1588875525857466E-4</v>
      </c>
      <c r="N53" s="71">
        <f t="shared" si="14"/>
        <v>2.4927536231884058</v>
      </c>
      <c r="O53" s="72">
        <f t="shared" si="15"/>
        <v>2.2934782608695654</v>
      </c>
      <c r="P53" s="85">
        <f t="shared" si="16"/>
        <v>-7.9941860465116199E-2</v>
      </c>
    </row>
    <row r="54" spans="1:21" ht="15" thickBot="1">
      <c r="E54" s="4"/>
      <c r="F54" s="5"/>
      <c r="G54" s="5"/>
      <c r="H54" s="5"/>
      <c r="I54" s="5"/>
      <c r="J54" s="15"/>
      <c r="K54" s="2"/>
      <c r="L54" s="6"/>
      <c r="M54" s="6"/>
      <c r="N54" s="73"/>
      <c r="O54" s="74"/>
      <c r="P54" s="2"/>
      <c r="U54" s="5"/>
    </row>
    <row r="55" spans="1:21" ht="15">
      <c r="A55" s="21" t="s">
        <v>57</v>
      </c>
      <c r="B55" s="11">
        <f>'T20'!N9</f>
        <v>428603</v>
      </c>
      <c r="C55" s="11">
        <f>'T22'!N9</f>
        <v>753981</v>
      </c>
      <c r="D55" s="12">
        <f t="shared" ref="D55:D61" si="17">C55-B55</f>
        <v>325378</v>
      </c>
      <c r="E55" s="80">
        <f t="shared" ref="E55:E61" si="18">C55/B55-1</f>
        <v>0.75915940859023379</v>
      </c>
      <c r="F55" s="93">
        <f>B55/$B$7</f>
        <v>0.9295168324647638</v>
      </c>
      <c r="G55" s="93">
        <f>C55/$C$7</f>
        <v>0.86593913695620461</v>
      </c>
      <c r="H55" s="11">
        <f>'N20'!N9</f>
        <v>922426</v>
      </c>
      <c r="I55" s="11">
        <f>'N22'!N9</f>
        <v>1689749</v>
      </c>
      <c r="J55" s="12">
        <f t="shared" ref="J55:J61" si="19">I55-H55</f>
        <v>767323</v>
      </c>
      <c r="K55" s="80">
        <f t="shared" ref="K55:K61" si="20">I55/H55-1</f>
        <v>0.83185317846634854</v>
      </c>
      <c r="L55" s="93">
        <f>H55/$H$7</f>
        <v>0.92278219392685579</v>
      </c>
      <c r="M55" s="93">
        <f>I55/$I$7</f>
        <v>0.8432428251333669</v>
      </c>
      <c r="N55" s="69">
        <f>H55/B55</f>
        <v>2.1521687902324529</v>
      </c>
      <c r="O55" s="70">
        <f t="shared" ref="O55:O61" si="21">I55/C55</f>
        <v>2.2411028925132066</v>
      </c>
      <c r="P55" s="83">
        <f t="shared" si="5"/>
        <v>4.1323014572266947E-2</v>
      </c>
      <c r="U55" s="5"/>
    </row>
    <row r="56" spans="1:21" ht="15">
      <c r="A56" s="18" t="s">
        <v>58</v>
      </c>
      <c r="B56" s="10">
        <f>'T20'!N58</f>
        <v>11114</v>
      </c>
      <c r="C56" s="10">
        <f>'T22'!N58</f>
        <v>47299</v>
      </c>
      <c r="D56" s="9">
        <f t="shared" si="17"/>
        <v>36185</v>
      </c>
      <c r="E56" s="75">
        <f t="shared" si="18"/>
        <v>3.2558034910923164</v>
      </c>
      <c r="F56" s="93">
        <f t="shared" ref="F56:F61" si="22">B56/$B$7</f>
        <v>2.4103074584203528E-2</v>
      </c>
      <c r="G56" s="93">
        <f>C56/$C$7</f>
        <v>5.4322397035059936E-2</v>
      </c>
      <c r="H56" s="10">
        <f>'N20'!N58</f>
        <v>28264</v>
      </c>
      <c r="I56" s="10">
        <f>'N22'!N58</f>
        <v>168955</v>
      </c>
      <c r="J56" s="9">
        <f t="shared" si="19"/>
        <v>140691</v>
      </c>
      <c r="K56" s="75">
        <f t="shared" si="20"/>
        <v>4.9777455420322676</v>
      </c>
      <c r="L56" s="93">
        <f t="shared" ref="L56:L61" si="23">H56/$H$7</f>
        <v>2.8274914116849105E-2</v>
      </c>
      <c r="M56" s="93">
        <f t="shared" ref="M56:M61" si="24">I56/$I$7</f>
        <v>8.4314351729403603E-2</v>
      </c>
      <c r="N56" s="64">
        <f t="shared" ref="N56:N61" si="25">H56/B56</f>
        <v>2.5430987943134786</v>
      </c>
      <c r="O56" s="67">
        <f t="shared" si="21"/>
        <v>3.5720628343093934</v>
      </c>
      <c r="P56" s="84">
        <f t="shared" si="5"/>
        <v>0.40461032905868222</v>
      </c>
      <c r="U56" s="5"/>
    </row>
    <row r="57" spans="1:21" ht="15">
      <c r="A57" s="18" t="s">
        <v>59</v>
      </c>
      <c r="B57" s="10">
        <f>'T20'!N50</f>
        <v>14265</v>
      </c>
      <c r="C57" s="10">
        <f>'T22'!N50</f>
        <v>51443</v>
      </c>
      <c r="D57" s="9">
        <f t="shared" si="17"/>
        <v>37178</v>
      </c>
      <c r="E57" s="75">
        <f t="shared" si="18"/>
        <v>2.6062390466175955</v>
      </c>
      <c r="F57" s="93">
        <f t="shared" si="22"/>
        <v>3.0936688765850581E-2</v>
      </c>
      <c r="G57" s="93">
        <f t="shared" ref="G57:G61" si="26">C57/$C$7</f>
        <v>5.9081736837450861E-2</v>
      </c>
      <c r="H57" s="10">
        <f>'N20'!N50</f>
        <v>36395</v>
      </c>
      <c r="I57" s="10">
        <f>'N22'!N50</f>
        <v>104707</v>
      </c>
      <c r="J57" s="9">
        <f t="shared" si="19"/>
        <v>68312</v>
      </c>
      <c r="K57" s="75">
        <f t="shared" si="20"/>
        <v>1.876961121033109</v>
      </c>
      <c r="L57" s="93">
        <f t="shared" si="23"/>
        <v>3.6409053894803395E-2</v>
      </c>
      <c r="M57" s="93">
        <f t="shared" si="24"/>
        <v>5.2252391622211021E-2</v>
      </c>
      <c r="N57" s="64">
        <f t="shared" si="25"/>
        <v>2.5513494567122326</v>
      </c>
      <c r="O57" s="67">
        <f t="shared" si="21"/>
        <v>2.035398402114962</v>
      </c>
      <c r="P57" s="84">
        <f t="shared" si="5"/>
        <v>-0.20222672877675685</v>
      </c>
      <c r="U57" s="5"/>
    </row>
    <row r="58" spans="1:21">
      <c r="A58" s="22" t="s">
        <v>60</v>
      </c>
      <c r="B58" s="10">
        <f>'T20'!N51</f>
        <v>10901</v>
      </c>
      <c r="C58" s="10">
        <f>'T22'!N51</f>
        <v>45813</v>
      </c>
      <c r="D58" s="9">
        <f t="shared" si="17"/>
        <v>34912</v>
      </c>
      <c r="E58" s="75">
        <f t="shared" si="18"/>
        <v>3.2026419594532616</v>
      </c>
      <c r="F58" s="93">
        <f>B58/$B$7</f>
        <v>2.3641138747741829E-2</v>
      </c>
      <c r="G58" s="93">
        <f t="shared" si="26"/>
        <v>5.2615741883912992E-2</v>
      </c>
      <c r="H58" s="10">
        <f>'N20'!N51</f>
        <v>24515</v>
      </c>
      <c r="I58" s="10">
        <f>'N22'!N51</f>
        <v>91951</v>
      </c>
      <c r="J58" s="9">
        <f t="shared" si="19"/>
        <v>67436</v>
      </c>
      <c r="K58" s="75">
        <f t="shared" si="20"/>
        <v>2.7508056292066083</v>
      </c>
      <c r="L58" s="93">
        <f t="shared" si="23"/>
        <v>2.4524466444047401E-2</v>
      </c>
      <c r="M58" s="93">
        <f t="shared" si="24"/>
        <v>4.5886709217663822E-2</v>
      </c>
      <c r="N58" s="64">
        <f t="shared" si="25"/>
        <v>2.2488762498853316</v>
      </c>
      <c r="O58" s="67">
        <f t="shared" si="21"/>
        <v>2.007094056272237</v>
      </c>
      <c r="P58" s="84">
        <f t="shared" si="5"/>
        <v>-0.10751244921788061</v>
      </c>
      <c r="U58" s="5"/>
    </row>
    <row r="59" spans="1:21">
      <c r="A59" s="22" t="s">
        <v>61</v>
      </c>
      <c r="B59" s="10">
        <f>'T20'!N55</f>
        <v>3364</v>
      </c>
      <c r="C59" s="10">
        <f>'T22'!N55</f>
        <v>5630</v>
      </c>
      <c r="D59" s="9">
        <f t="shared" si="17"/>
        <v>2266</v>
      </c>
      <c r="E59" s="75">
        <f t="shared" si="18"/>
        <v>0.67360285374554096</v>
      </c>
      <c r="F59" s="93">
        <f t="shared" si="22"/>
        <v>7.2955500181087519E-3</v>
      </c>
      <c r="G59" s="93">
        <f t="shared" si="26"/>
        <v>6.4659949535378642E-3</v>
      </c>
      <c r="H59" s="10">
        <f>'N20'!N55</f>
        <v>11880</v>
      </c>
      <c r="I59" s="10">
        <f>'N22'!N55</f>
        <v>12756</v>
      </c>
      <c r="J59" s="9">
        <f t="shared" si="19"/>
        <v>876</v>
      </c>
      <c r="K59" s="75">
        <f t="shared" si="20"/>
        <v>7.3737373737373657E-2</v>
      </c>
      <c r="L59" s="93">
        <f t="shared" si="23"/>
        <v>1.1884587450755992E-2</v>
      </c>
      <c r="M59" s="93">
        <f t="shared" si="24"/>
        <v>6.3656824045472014E-3</v>
      </c>
      <c r="N59" s="64">
        <f t="shared" si="25"/>
        <v>3.5315101070154578</v>
      </c>
      <c r="O59" s="67">
        <f t="shared" si="21"/>
        <v>2.2657193605683839</v>
      </c>
      <c r="P59" s="84">
        <f t="shared" si="5"/>
        <v>-0.3584276154080771</v>
      </c>
      <c r="U59" s="5"/>
    </row>
    <row r="60" spans="1:21" ht="15">
      <c r="A60" s="18" t="s">
        <v>62</v>
      </c>
      <c r="B60" s="10">
        <f>'T20'!N64</f>
        <v>586</v>
      </c>
      <c r="C60" s="10">
        <f>'T22'!N64</f>
        <v>2092</v>
      </c>
      <c r="D60" s="9">
        <f t="shared" si="17"/>
        <v>1506</v>
      </c>
      <c r="E60" s="75">
        <f t="shared" si="18"/>
        <v>2.5699658703071671</v>
      </c>
      <c r="F60" s="93">
        <f t="shared" si="22"/>
        <v>1.270865728481489E-3</v>
      </c>
      <c r="G60" s="93">
        <f t="shared" si="26"/>
        <v>2.4026396878865383E-3</v>
      </c>
      <c r="H60" s="10">
        <f>'N20'!N64</f>
        <v>1158</v>
      </c>
      <c r="I60" s="10">
        <f>'N22'!N64</f>
        <v>4344</v>
      </c>
      <c r="J60" s="9">
        <f t="shared" si="19"/>
        <v>3186</v>
      </c>
      <c r="K60" s="75">
        <f t="shared" si="20"/>
        <v>2.7512953367875648</v>
      </c>
      <c r="L60" s="93">
        <f t="shared" si="23"/>
        <v>1.1584471606039932E-3</v>
      </c>
      <c r="M60" s="93">
        <f t="shared" si="24"/>
        <v>2.1678052967507872E-3</v>
      </c>
      <c r="N60" s="64">
        <f t="shared" si="25"/>
        <v>1.9761092150170649</v>
      </c>
      <c r="O60" s="67">
        <f t="shared" si="21"/>
        <v>2.0764818355640537</v>
      </c>
      <c r="P60" s="84">
        <f t="shared" si="5"/>
        <v>5.0793053230168805E-2</v>
      </c>
      <c r="U60" s="5"/>
    </row>
    <row r="61" spans="1:21" ht="15.75" thickBot="1">
      <c r="A61" s="23" t="s">
        <v>63</v>
      </c>
      <c r="B61" s="13">
        <f>'T20'!N47</f>
        <v>865</v>
      </c>
      <c r="C61" s="13">
        <f>'T22'!N47</f>
        <v>3319</v>
      </c>
      <c r="D61" s="14">
        <f t="shared" si="17"/>
        <v>2454</v>
      </c>
      <c r="E61" s="81">
        <f t="shared" si="18"/>
        <v>2.836994219653179</v>
      </c>
      <c r="F61" s="93">
        <f t="shared" si="22"/>
        <v>1.8759366128609008E-3</v>
      </c>
      <c r="G61" s="93">
        <f t="shared" si="26"/>
        <v>3.8118361013840447E-3</v>
      </c>
      <c r="H61" s="13">
        <f>'N20'!N47</f>
        <v>2152</v>
      </c>
      <c r="I61" s="13">
        <f>'N22'!N47</f>
        <v>9950</v>
      </c>
      <c r="J61" s="14">
        <f t="shared" si="19"/>
        <v>7798</v>
      </c>
      <c r="K61" s="81">
        <f t="shared" si="20"/>
        <v>3.6236059479553901</v>
      </c>
      <c r="L61" s="93">
        <f t="shared" si="23"/>
        <v>2.1528309927632064E-3</v>
      </c>
      <c r="M61" s="93">
        <f t="shared" si="24"/>
        <v>4.9653919665447362E-3</v>
      </c>
      <c r="N61" s="71">
        <f t="shared" si="25"/>
        <v>2.4878612716763007</v>
      </c>
      <c r="O61" s="72">
        <f t="shared" si="21"/>
        <v>2.9978909310033144</v>
      </c>
      <c r="P61" s="85">
        <f t="shared" si="5"/>
        <v>0.20500727477596037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206" t="s">
        <v>66</v>
      </c>
    </row>
    <row r="67" spans="1:3" ht="15" thickBot="1">
      <c r="A67" s="207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D1:D3 J1:J3 D5:D1048576 J5:J1048576">
    <cfRule type="cellIs" dxfId="18" priority="3" operator="lessThan">
      <formula>0</formula>
    </cfRule>
  </conditionalFormatting>
  <conditionalFormatting sqref="E1:E3 K1:K3 P1:P3 E5:E1048576 K5:K1048576 P5:P1048576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D374-E23D-490E-B0E3-4616AB4AD346}">
  <sheetPr>
    <tabColor theme="7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5" t="s">
        <v>106</v>
      </c>
      <c r="B3" s="265" t="s">
        <v>1</v>
      </c>
      <c r="C3" s="266"/>
      <c r="D3" s="266"/>
      <c r="E3" s="266"/>
      <c r="F3" s="266"/>
      <c r="G3" s="267"/>
      <c r="H3" s="265" t="s">
        <v>2</v>
      </c>
      <c r="I3" s="266"/>
      <c r="J3" s="266"/>
      <c r="K3" s="266"/>
      <c r="L3" s="266"/>
      <c r="M3" s="267"/>
      <c r="N3" s="268" t="s">
        <v>3</v>
      </c>
      <c r="O3" s="269"/>
      <c r="P3" s="270"/>
    </row>
    <row r="4" spans="1:29" s="139" customFormat="1" ht="74.25" customHeight="1">
      <c r="A4" s="154" t="s">
        <v>107</v>
      </c>
      <c r="B4" s="210">
        <v>2019</v>
      </c>
      <c r="C4" s="208">
        <v>2022</v>
      </c>
      <c r="D4" s="52" t="s">
        <v>4</v>
      </c>
      <c r="E4" s="77" t="s">
        <v>99</v>
      </c>
      <c r="F4" s="52" t="s">
        <v>69</v>
      </c>
      <c r="G4" s="52" t="s">
        <v>97</v>
      </c>
      <c r="H4" s="210">
        <v>2019</v>
      </c>
      <c r="I4" s="208">
        <v>2022</v>
      </c>
      <c r="J4" s="52" t="s">
        <v>8</v>
      </c>
      <c r="K4" s="77" t="s">
        <v>99</v>
      </c>
      <c r="L4" s="52" t="s">
        <v>69</v>
      </c>
      <c r="M4" s="52" t="s">
        <v>97</v>
      </c>
      <c r="N4" s="210">
        <v>2019</v>
      </c>
      <c r="O4" s="208">
        <v>2022</v>
      </c>
      <c r="P4" s="77" t="s">
        <v>99</v>
      </c>
    </row>
    <row r="5" spans="1:29" ht="15.75" customHeight="1">
      <c r="A5" s="18" t="s">
        <v>9</v>
      </c>
      <c r="B5" s="10">
        <f>'T2019'!N6</f>
        <v>3203342</v>
      </c>
      <c r="C5" s="10">
        <f>'T22'!N6</f>
        <v>3002251</v>
      </c>
      <c r="D5" s="9">
        <f>C5-B5</f>
        <v>-201091</v>
      </c>
      <c r="E5" s="75">
        <f>C5/B5-1</f>
        <v>-6.2775376466203126E-2</v>
      </c>
      <c r="F5" s="93">
        <f t="array" ref="F5:F7">B5:B7/B5</f>
        <v>1</v>
      </c>
      <c r="G5" s="93">
        <f t="array" ref="G5:G7">C5:C7/C5</f>
        <v>1</v>
      </c>
      <c r="H5" s="10">
        <f>'N2019'!N6</f>
        <v>7172475</v>
      </c>
      <c r="I5" s="10">
        <f>'N22'!N6</f>
        <v>6374660</v>
      </c>
      <c r="J5" s="9">
        <f>I5-H5</f>
        <v>-797815</v>
      </c>
      <c r="K5" s="75">
        <f>I5/H5-1</f>
        <v>-0.11123287289255102</v>
      </c>
      <c r="L5" s="93">
        <f t="array" ref="L5:L7">H5:H7/H5</f>
        <v>1</v>
      </c>
      <c r="M5" s="93">
        <f t="array" ref="M5:M7">I5:I7/I5</f>
        <v>1</v>
      </c>
      <c r="N5" s="53">
        <f t="shared" ref="N5:O9" si="0">H5/B5</f>
        <v>2.2390600191924559</v>
      </c>
      <c r="O5" s="54">
        <f t="shared" si="0"/>
        <v>2.1232934887855812</v>
      </c>
      <c r="P5" s="75">
        <f>O5/N5-1</f>
        <v>-5.170318321731604E-2</v>
      </c>
    </row>
    <row r="6" spans="1:29" ht="15">
      <c r="A6" s="18" t="s">
        <v>10</v>
      </c>
      <c r="B6" s="10">
        <f>'T2019'!N7</f>
        <v>1663273</v>
      </c>
      <c r="C6" s="10">
        <f>'T22'!N7</f>
        <v>2131542</v>
      </c>
      <c r="D6" s="9">
        <f t="shared" ref="D6:D9" si="1">C6-B6</f>
        <v>468269</v>
      </c>
      <c r="E6" s="75">
        <f t="shared" ref="E6:E9" si="2">C6/B6-1</f>
        <v>0.28153466087647661</v>
      </c>
      <c r="F6" s="93">
        <v>0.51923054110363487</v>
      </c>
      <c r="G6" s="93">
        <v>0.70998127738153805</v>
      </c>
      <c r="H6" s="10">
        <f>'N2019'!N7</f>
        <v>3869434</v>
      </c>
      <c r="I6" s="10">
        <f>'N22'!N7</f>
        <v>4370790</v>
      </c>
      <c r="J6" s="9">
        <f t="shared" ref="J6:J9" si="3">I6-H6</f>
        <v>501356</v>
      </c>
      <c r="K6" s="75">
        <f t="shared" ref="K6:K9" si="4">I6/H6-1</f>
        <v>0.12956830378809925</v>
      </c>
      <c r="L6" s="93">
        <v>0.53948379046284578</v>
      </c>
      <c r="M6" s="93">
        <v>0.68565068568362864</v>
      </c>
      <c r="N6" s="53">
        <f t="shared" si="0"/>
        <v>2.326397410407071</v>
      </c>
      <c r="O6" s="54">
        <f t="shared" si="0"/>
        <v>2.0505296165874283</v>
      </c>
      <c r="P6" s="75">
        <f t="shared" ref="P6:P61" si="5">O6/N6-1</f>
        <v>-0.11858154268292953</v>
      </c>
    </row>
    <row r="7" spans="1:29" ht="15">
      <c r="A7" s="18" t="s">
        <v>11</v>
      </c>
      <c r="B7" s="10">
        <f>'T2019'!N8</f>
        <v>1540069</v>
      </c>
      <c r="C7" s="10">
        <f>'T22'!N8</f>
        <v>870709</v>
      </c>
      <c r="D7" s="9">
        <f t="shared" si="1"/>
        <v>-669360</v>
      </c>
      <c r="E7" s="75">
        <f>C7/B7-1</f>
        <v>-0.43462987697304467</v>
      </c>
      <c r="F7" s="93">
        <v>0.48076945889636513</v>
      </c>
      <c r="G7" s="93">
        <v>0.29001872261846195</v>
      </c>
      <c r="H7" s="10">
        <f>'N2019'!N8</f>
        <v>3303041</v>
      </c>
      <c r="I7" s="10">
        <f>'N22'!N8</f>
        <v>2003870</v>
      </c>
      <c r="J7" s="9">
        <f t="shared" si="3"/>
        <v>-1299171</v>
      </c>
      <c r="K7" s="75">
        <f t="shared" si="4"/>
        <v>-0.39332572620200601</v>
      </c>
      <c r="L7" s="93">
        <v>0.46051620953715416</v>
      </c>
      <c r="M7" s="93">
        <v>0.31434931431637136</v>
      </c>
      <c r="N7" s="53">
        <f t="shared" si="0"/>
        <v>2.1447357228799491</v>
      </c>
      <c r="O7" s="54">
        <f t="shared" si="0"/>
        <v>2.3014233228323127</v>
      </c>
      <c r="P7" s="75">
        <f t="shared" si="5"/>
        <v>7.3056833194331094E-2</v>
      </c>
      <c r="U7" s="5"/>
    </row>
    <row r="8" spans="1:29" ht="15">
      <c r="A8" s="19" t="s">
        <v>12</v>
      </c>
      <c r="B8" s="10">
        <f>'T2019'!N10</f>
        <v>917399</v>
      </c>
      <c r="C8" s="10">
        <f>'T22'!N10</f>
        <v>490481</v>
      </c>
      <c r="D8" s="9">
        <f t="shared" si="1"/>
        <v>-426918</v>
      </c>
      <c r="E8" s="75">
        <f t="shared" si="2"/>
        <v>-0.46535694937535355</v>
      </c>
      <c r="F8" s="93">
        <f t="array" ref="F8:F9">B8:B9/B7</f>
        <v>0.59568694649395582</v>
      </c>
      <c r="G8" s="93">
        <f t="array" ref="G8:G9">C8:C9/C7</f>
        <v>0.56331219730127979</v>
      </c>
      <c r="H8" s="10">
        <f>'N2019'!N10</f>
        <v>1812773</v>
      </c>
      <c r="I8" s="10">
        <f>'N22'!N10</f>
        <v>1041887</v>
      </c>
      <c r="J8" s="9">
        <f t="shared" si="3"/>
        <v>-770886</v>
      </c>
      <c r="K8" s="75">
        <f t="shared" si="4"/>
        <v>-0.42525236198906313</v>
      </c>
      <c r="L8" s="93">
        <f t="array" ref="L8:L9">H8:H9/H7</f>
        <v>0.54881940611696922</v>
      </c>
      <c r="M8" s="93">
        <f t="array" ref="M8:M9">I8:I9/I7</f>
        <v>0.51993742109019048</v>
      </c>
      <c r="N8" s="53">
        <f t="shared" si="0"/>
        <v>1.9759919075560362</v>
      </c>
      <c r="O8" s="54">
        <f t="shared" si="0"/>
        <v>2.1242148013888409</v>
      </c>
      <c r="P8" s="75">
        <f t="shared" si="5"/>
        <v>7.5011893148960951E-2</v>
      </c>
      <c r="U8" s="5"/>
    </row>
    <row r="9" spans="1:29" ht="15.75" thickBot="1">
      <c r="A9" s="20" t="s">
        <v>13</v>
      </c>
      <c r="B9" s="16">
        <f>B7-B8</f>
        <v>622670</v>
      </c>
      <c r="C9" s="10">
        <f>C7-C8</f>
        <v>380228</v>
      </c>
      <c r="D9" s="9">
        <f t="shared" si="1"/>
        <v>-242442</v>
      </c>
      <c r="E9" s="78">
        <f t="shared" si="2"/>
        <v>-0.38935872934299065</v>
      </c>
      <c r="F9" s="94">
        <v>0.40431305350604418</v>
      </c>
      <c r="G9" s="94">
        <v>0.43668780269872026</v>
      </c>
      <c r="H9" s="17">
        <f>H7-H8</f>
        <v>1490268</v>
      </c>
      <c r="I9" s="17">
        <f>I7-I8</f>
        <v>961983</v>
      </c>
      <c r="J9" s="9">
        <f t="shared" si="3"/>
        <v>-528285</v>
      </c>
      <c r="K9" s="78">
        <f t="shared" si="4"/>
        <v>-0.35448993067018819</v>
      </c>
      <c r="L9" s="94">
        <v>0.45118059388303083</v>
      </c>
      <c r="M9" s="94">
        <v>0.48006257890980952</v>
      </c>
      <c r="N9" s="55">
        <f t="shared" si="0"/>
        <v>2.3933512133232693</v>
      </c>
      <c r="O9" s="56">
        <f t="shared" si="0"/>
        <v>2.5300162008058322</v>
      </c>
      <c r="P9" s="78">
        <f t="shared" si="5"/>
        <v>5.7101935863728803E-2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57"/>
      <c r="O10" s="56"/>
      <c r="P10" s="82"/>
      <c r="U10" s="5"/>
    </row>
    <row r="11" spans="1:29">
      <c r="A11" s="31" t="s">
        <v>16</v>
      </c>
      <c r="B11" s="10">
        <f>VLOOKUP(A11,'T2019'!A:N,14,0)</f>
        <v>125133</v>
      </c>
      <c r="C11" s="11">
        <f>VLOOKUP(A11,'T22'!A:N,14,FALSE)</f>
        <v>97723</v>
      </c>
      <c r="D11" s="12">
        <f t="shared" ref="D11:D53" si="6">C11-B11</f>
        <v>-27410</v>
      </c>
      <c r="E11" s="80">
        <f t="shared" ref="E11:E53" si="7">C11/B11-1</f>
        <v>-0.21904693406215792</v>
      </c>
      <c r="F11" s="95">
        <f t="shared" ref="F11:F53" si="8">B11/$B$7</f>
        <v>8.1251554313475569E-2</v>
      </c>
      <c r="G11" s="95">
        <f t="shared" ref="G11:G53" si="9">C11/$C$7</f>
        <v>0.11223382324060048</v>
      </c>
      <c r="H11" s="11">
        <f>VLOOKUP(A11,'N2019'!A:N,14,0)</f>
        <v>205641</v>
      </c>
      <c r="I11" s="11">
        <f>VLOOKUP(A11,'N22'!A:N,14,0)</f>
        <v>164493</v>
      </c>
      <c r="J11" s="12">
        <f t="shared" ref="J11:J53" si="10">I11-H11</f>
        <v>-41148</v>
      </c>
      <c r="K11" s="80">
        <f t="shared" ref="K11:K53" si="11">I11/H11-1</f>
        <v>-0.20009628430128235</v>
      </c>
      <c r="L11" s="95">
        <f t="shared" ref="L11:L53" si="12">H11/$H$7</f>
        <v>6.2258082778869531E-2</v>
      </c>
      <c r="M11" s="95">
        <f t="shared" ref="M11:M53" si="13">I11/$I$7</f>
        <v>8.2087660377170177E-2</v>
      </c>
      <c r="N11" s="58">
        <f t="shared" ref="N11:N53" si="14">H11/B11</f>
        <v>1.6433794442712952</v>
      </c>
      <c r="O11" s="59">
        <f t="shared" ref="O11:O53" si="15">I11/C11</f>
        <v>1.6832577796424588</v>
      </c>
      <c r="P11" s="83">
        <f t="shared" ref="P11:P53" si="16">O11/N11-1</f>
        <v>2.4266054629182854E-2</v>
      </c>
      <c r="U11" s="5"/>
    </row>
    <row r="12" spans="1:29">
      <c r="A12" s="32" t="s">
        <v>14</v>
      </c>
      <c r="B12" s="10">
        <f>VLOOKUP(A12,'T2019'!A:N,14,0)</f>
        <v>156874</v>
      </c>
      <c r="C12" s="10">
        <f>VLOOKUP(A12,'T22'!A:N,14,FALSE)</f>
        <v>88116</v>
      </c>
      <c r="D12" s="9">
        <f t="shared" si="6"/>
        <v>-68758</v>
      </c>
      <c r="E12" s="75">
        <f t="shared" si="7"/>
        <v>-0.43830080191746246</v>
      </c>
      <c r="F12" s="93">
        <f t="shared" si="8"/>
        <v>0.10186166983427367</v>
      </c>
      <c r="G12" s="93">
        <f t="shared" si="9"/>
        <v>0.10120028620354217</v>
      </c>
      <c r="H12" s="10">
        <f>VLOOKUP(A12,'N2019'!A:N,14,0)</f>
        <v>302873</v>
      </c>
      <c r="I12" s="10">
        <f>VLOOKUP(A12,'N22'!A:N,14,0)</f>
        <v>197547</v>
      </c>
      <c r="J12" s="9">
        <f t="shared" si="10"/>
        <v>-105326</v>
      </c>
      <c r="K12" s="75">
        <f t="shared" si="11"/>
        <v>-0.34775632030587078</v>
      </c>
      <c r="L12" s="93">
        <f t="shared" si="12"/>
        <v>9.1695198454999502E-2</v>
      </c>
      <c r="M12" s="93">
        <f t="shared" si="13"/>
        <v>9.8582742393468634E-2</v>
      </c>
      <c r="N12" s="53">
        <f t="shared" si="14"/>
        <v>1.9306768489360888</v>
      </c>
      <c r="O12" s="56">
        <f t="shared" si="15"/>
        <v>2.2418970448045759</v>
      </c>
      <c r="P12" s="84">
        <f t="shared" si="16"/>
        <v>0.16119745572128585</v>
      </c>
      <c r="U12" s="5"/>
    </row>
    <row r="13" spans="1:29">
      <c r="A13" s="32" t="s">
        <v>15</v>
      </c>
      <c r="B13" s="10">
        <f>VLOOKUP(A13,'T2019'!A:N,14,0)</f>
        <v>199757</v>
      </c>
      <c r="C13" s="10">
        <f>VLOOKUP(A13,'T22'!A:N,14,FALSE)</f>
        <v>80043</v>
      </c>
      <c r="D13" s="9">
        <f t="shared" si="6"/>
        <v>-119714</v>
      </c>
      <c r="E13" s="75">
        <f t="shared" si="7"/>
        <v>-0.5992981472489074</v>
      </c>
      <c r="F13" s="93">
        <f t="shared" si="8"/>
        <v>0.12970652613616662</v>
      </c>
      <c r="G13" s="93">
        <f t="shared" si="9"/>
        <v>9.1928531805689384E-2</v>
      </c>
      <c r="H13" s="10">
        <f>VLOOKUP(A13,'N2019'!A:N,14,0)</f>
        <v>451567</v>
      </c>
      <c r="I13" s="10">
        <f>VLOOKUP(A13,'N22'!A:N,14,0)</f>
        <v>179630</v>
      </c>
      <c r="J13" s="9">
        <f t="shared" si="10"/>
        <v>-271937</v>
      </c>
      <c r="K13" s="75">
        <f t="shared" si="11"/>
        <v>-0.60220742436891972</v>
      </c>
      <c r="L13" s="93">
        <f t="shared" si="12"/>
        <v>0.13671250220630018</v>
      </c>
      <c r="M13" s="93">
        <f t="shared" si="13"/>
        <v>8.9641543613108637E-2</v>
      </c>
      <c r="N13" s="53">
        <f t="shared" si="14"/>
        <v>2.2605816066520821</v>
      </c>
      <c r="O13" s="56">
        <f t="shared" si="15"/>
        <v>2.2441687592918806</v>
      </c>
      <c r="P13" s="84">
        <f t="shared" si="16"/>
        <v>-7.2604533770885826E-3</v>
      </c>
      <c r="U13" s="5"/>
    </row>
    <row r="14" spans="1:29">
      <c r="A14" s="32" t="s">
        <v>17</v>
      </c>
      <c r="B14" s="10">
        <f>VLOOKUP(A14,'T2019'!A:N,14,0)</f>
        <v>89191</v>
      </c>
      <c r="C14" s="10">
        <f>VLOOKUP(A14,'T22'!A:N,14,FALSE)</f>
        <v>78294</v>
      </c>
      <c r="D14" s="9">
        <f t="shared" si="6"/>
        <v>-10897</v>
      </c>
      <c r="E14" s="75">
        <f t="shared" si="7"/>
        <v>-0.12217600430536713</v>
      </c>
      <c r="F14" s="93">
        <f t="shared" si="8"/>
        <v>5.7913638934359433E-2</v>
      </c>
      <c r="G14" s="93">
        <f t="shared" si="9"/>
        <v>8.9919823959554793E-2</v>
      </c>
      <c r="H14" s="10">
        <f>VLOOKUP(A14,'N2019'!A:N,14,0)</f>
        <v>192585</v>
      </c>
      <c r="I14" s="10">
        <f>VLOOKUP(A14,'N22'!A:N,14,0)</f>
        <v>258792</v>
      </c>
      <c r="J14" s="9">
        <f t="shared" si="10"/>
        <v>66207</v>
      </c>
      <c r="K14" s="75">
        <f t="shared" si="11"/>
        <v>0.34378066827634557</v>
      </c>
      <c r="L14" s="93">
        <f t="shared" si="12"/>
        <v>5.8305361634929748E-2</v>
      </c>
      <c r="M14" s="93">
        <f t="shared" si="13"/>
        <v>0.12914610229206486</v>
      </c>
      <c r="N14" s="53">
        <f t="shared" si="14"/>
        <v>2.1592425244699576</v>
      </c>
      <c r="O14" s="56">
        <f t="shared" si="15"/>
        <v>3.3053873860065903</v>
      </c>
      <c r="P14" s="84">
        <f t="shared" si="16"/>
        <v>0.53080876675397271</v>
      </c>
      <c r="U14" s="5"/>
    </row>
    <row r="15" spans="1:29">
      <c r="A15" s="32" t="s">
        <v>18</v>
      </c>
      <c r="B15" s="10">
        <f>VLOOKUP(A15,'T2019'!A:N,14,0)</f>
        <v>130984</v>
      </c>
      <c r="C15" s="10">
        <f>VLOOKUP(A15,'T22'!A:N,14,FALSE)</f>
        <v>65188</v>
      </c>
      <c r="D15" s="9">
        <f t="shared" si="6"/>
        <v>-65796</v>
      </c>
      <c r="E15" s="75">
        <f t="shared" si="7"/>
        <v>-0.50232089415501124</v>
      </c>
      <c r="F15" s="93">
        <f t="shared" si="8"/>
        <v>8.5050734739807107E-2</v>
      </c>
      <c r="G15" s="93">
        <f t="shared" si="9"/>
        <v>7.4867722740892761E-2</v>
      </c>
      <c r="H15" s="10">
        <f>VLOOKUP(A15,'N2019'!A:N,14,0)</f>
        <v>352296</v>
      </c>
      <c r="I15" s="10">
        <f>VLOOKUP(A15,'N22'!A:N,14,0)</f>
        <v>148511</v>
      </c>
      <c r="J15" s="9">
        <f t="shared" si="10"/>
        <v>-203785</v>
      </c>
      <c r="K15" s="75">
        <f t="shared" si="11"/>
        <v>-0.57844823671003931</v>
      </c>
      <c r="L15" s="93">
        <f t="shared" si="12"/>
        <v>0.10665807660274275</v>
      </c>
      <c r="M15" s="93">
        <f t="shared" si="13"/>
        <v>7.4112093099851784E-2</v>
      </c>
      <c r="N15" s="53">
        <f t="shared" si="14"/>
        <v>2.6896109448482259</v>
      </c>
      <c r="O15" s="56">
        <f t="shared" si="15"/>
        <v>2.278195373381604</v>
      </c>
      <c r="P15" s="84">
        <f t="shared" si="16"/>
        <v>-0.15296471493569042</v>
      </c>
      <c r="U15" s="5"/>
      <c r="AC15" s="5"/>
    </row>
    <row r="16" spans="1:29">
      <c r="A16" s="32" t="s">
        <v>19</v>
      </c>
      <c r="B16" s="10">
        <f>VLOOKUP(A16,'T2019'!A:N,14,0)</f>
        <v>66714</v>
      </c>
      <c r="C16" s="10">
        <f>VLOOKUP(A16,'T22'!A:N,14,FALSE)</f>
        <v>51941</v>
      </c>
      <c r="D16" s="9">
        <f t="shared" si="6"/>
        <v>-14773</v>
      </c>
      <c r="E16" s="75">
        <f t="shared" si="7"/>
        <v>-0.22143777917678453</v>
      </c>
      <c r="F16" s="93">
        <f t="shared" si="8"/>
        <v>4.3318838311789926E-2</v>
      </c>
      <c r="G16" s="93">
        <f t="shared" si="9"/>
        <v>5.9653684526058647E-2</v>
      </c>
      <c r="H16" s="10">
        <f>VLOOKUP(A16,'N2019'!A:N,14,0)</f>
        <v>134704</v>
      </c>
      <c r="I16" s="10">
        <f>VLOOKUP(A16,'N22'!A:N,14,0)</f>
        <v>106493</v>
      </c>
      <c r="J16" s="9">
        <f t="shared" si="10"/>
        <v>-28211</v>
      </c>
      <c r="K16" s="75">
        <f t="shared" si="11"/>
        <v>-0.2094295640812448</v>
      </c>
      <c r="L16" s="93">
        <f t="shared" si="12"/>
        <v>4.0781812880917916E-2</v>
      </c>
      <c r="M16" s="93">
        <f t="shared" si="13"/>
        <v>5.3143667004346591E-2</v>
      </c>
      <c r="N16" s="53">
        <f t="shared" si="14"/>
        <v>2.0191264202416286</v>
      </c>
      <c r="O16" s="56">
        <f t="shared" si="15"/>
        <v>2.050268573958915</v>
      </c>
      <c r="P16" s="84">
        <f t="shared" si="16"/>
        <v>1.5423577941969357E-2</v>
      </c>
      <c r="U16" s="5"/>
    </row>
    <row r="17" spans="1:21">
      <c r="A17" s="32" t="s">
        <v>21</v>
      </c>
      <c r="B17" s="10">
        <f>VLOOKUP(A17,'T2019'!A:N,14,0)</f>
        <v>42036</v>
      </c>
      <c r="C17" s="10">
        <f>VLOOKUP(A17,'T22'!A:N,14,FALSE)</f>
        <v>43634</v>
      </c>
      <c r="D17" s="9">
        <f t="shared" si="6"/>
        <v>1598</v>
      </c>
      <c r="E17" s="75">
        <f t="shared" si="7"/>
        <v>3.8015034732134412E-2</v>
      </c>
      <c r="F17" s="93">
        <f t="shared" si="8"/>
        <v>2.729488094364603E-2</v>
      </c>
      <c r="G17" s="93">
        <f t="shared" si="9"/>
        <v>5.0113183623920275E-2</v>
      </c>
      <c r="H17" s="10">
        <f>VLOOKUP(A17,'N2019'!A:N,14,0)</f>
        <v>88365</v>
      </c>
      <c r="I17" s="10">
        <f>VLOOKUP(A17,'N22'!A:N,14,0)</f>
        <v>87046</v>
      </c>
      <c r="J17" s="9">
        <f t="shared" si="10"/>
        <v>-1319</v>
      </c>
      <c r="K17" s="75">
        <f t="shared" si="11"/>
        <v>-1.4926724381825407E-2</v>
      </c>
      <c r="L17" s="93">
        <f t="shared" si="12"/>
        <v>2.6752619782800153E-2</v>
      </c>
      <c r="M17" s="93">
        <f t="shared" si="13"/>
        <v>4.3438945640186237E-2</v>
      </c>
      <c r="N17" s="53">
        <f t="shared" si="14"/>
        <v>2.1021267485012847</v>
      </c>
      <c r="O17" s="56">
        <f t="shared" si="15"/>
        <v>1.9949122244121558</v>
      </c>
      <c r="P17" s="84">
        <f t="shared" si="16"/>
        <v>-5.1002882754604406E-2</v>
      </c>
      <c r="U17" s="5"/>
    </row>
    <row r="18" spans="1:21">
      <c r="A18" s="32" t="s">
        <v>20</v>
      </c>
      <c r="B18" s="10">
        <f>VLOOKUP(A18,'T2019'!A:N,14,0)</f>
        <v>53450</v>
      </c>
      <c r="C18" s="10">
        <f>VLOOKUP(A18,'T22'!A:N,14,FALSE)</f>
        <v>41471</v>
      </c>
      <c r="D18" s="9">
        <f t="shared" si="6"/>
        <v>-11979</v>
      </c>
      <c r="E18" s="75">
        <f t="shared" si="7"/>
        <v>-0.22411599625818523</v>
      </c>
      <c r="F18" s="93">
        <f t="shared" si="8"/>
        <v>3.4706237188074043E-2</v>
      </c>
      <c r="G18" s="93">
        <f t="shared" si="9"/>
        <v>4.7629001193280417E-2</v>
      </c>
      <c r="H18" s="10">
        <f>VLOOKUP(A18,'N2019'!A:N,14,0)</f>
        <v>90007</v>
      </c>
      <c r="I18" s="10">
        <f>VLOOKUP(A18,'N22'!A:N,14,0)</f>
        <v>69612</v>
      </c>
      <c r="J18" s="9">
        <f t="shared" si="10"/>
        <v>-20395</v>
      </c>
      <c r="K18" s="75">
        <f t="shared" si="11"/>
        <v>-0.22659348717321981</v>
      </c>
      <c r="L18" s="93">
        <f t="shared" si="12"/>
        <v>2.7249737438923706E-2</v>
      </c>
      <c r="M18" s="93">
        <f t="shared" si="13"/>
        <v>3.473878045981027E-2</v>
      </c>
      <c r="N18" s="53">
        <f t="shared" si="14"/>
        <v>1.6839476145930776</v>
      </c>
      <c r="O18" s="56">
        <f t="shared" si="15"/>
        <v>1.6785705673844373</v>
      </c>
      <c r="P18" s="84">
        <f t="shared" si="16"/>
        <v>-3.193120238446201E-3</v>
      </c>
      <c r="U18" s="5"/>
    </row>
    <row r="19" spans="1:21">
      <c r="A19" s="32" t="s">
        <v>24</v>
      </c>
      <c r="B19" s="10">
        <f>VLOOKUP(A19,'T2019'!A:N,14,0)</f>
        <v>147850</v>
      </c>
      <c r="C19" s="10">
        <f>VLOOKUP(A19,'T22'!A:N,14,FALSE)</f>
        <v>32217</v>
      </c>
      <c r="D19" s="9">
        <f t="shared" si="6"/>
        <v>-115633</v>
      </c>
      <c r="E19" s="75">
        <f t="shared" si="7"/>
        <v>-0.78209671964829219</v>
      </c>
      <c r="F19" s="93">
        <f t="shared" si="8"/>
        <v>9.6002192109574308E-2</v>
      </c>
      <c r="G19" s="93">
        <f t="shared" si="9"/>
        <v>3.7000880891319601E-2</v>
      </c>
      <c r="H19" s="10">
        <f>VLOOKUP(A19,'N2019'!A:N,14,0)</f>
        <v>346322</v>
      </c>
      <c r="I19" s="10">
        <f>VLOOKUP(A19,'N22'!A:N,14,0)</f>
        <v>58655</v>
      </c>
      <c r="J19" s="9">
        <f t="shared" si="10"/>
        <v>-287667</v>
      </c>
      <c r="K19" s="75">
        <f t="shared" si="11"/>
        <v>-0.83063449622028052</v>
      </c>
      <c r="L19" s="93">
        <f t="shared" si="12"/>
        <v>0.10484944025823476</v>
      </c>
      <c r="M19" s="93">
        <f t="shared" si="13"/>
        <v>2.9270860884189093E-2</v>
      </c>
      <c r="N19" s="53">
        <f t="shared" si="14"/>
        <v>2.3423875549543456</v>
      </c>
      <c r="O19" s="56">
        <f t="shared" si="15"/>
        <v>1.8206226526368066</v>
      </c>
      <c r="P19" s="84">
        <f t="shared" si="16"/>
        <v>-0.22274917795475924</v>
      </c>
      <c r="U19" s="5"/>
    </row>
    <row r="20" spans="1:21">
      <c r="A20" s="32" t="s">
        <v>30</v>
      </c>
      <c r="B20" s="10">
        <f>VLOOKUP(A20,'T2019'!A:N,14,0)</f>
        <v>39889</v>
      </c>
      <c r="C20" s="10">
        <f>VLOOKUP(A20,'T22'!A:N,14,FALSE)</f>
        <v>21312</v>
      </c>
      <c r="D20" s="9">
        <f t="shared" si="6"/>
        <v>-18577</v>
      </c>
      <c r="E20" s="75">
        <f t="shared" si="7"/>
        <v>-0.46571736568978916</v>
      </c>
      <c r="F20" s="93">
        <f t="shared" si="8"/>
        <v>2.5900787562115724E-2</v>
      </c>
      <c r="G20" s="93">
        <f t="shared" si="9"/>
        <v>2.4476604698010471E-2</v>
      </c>
      <c r="H20" s="10">
        <f>VLOOKUP(A20,'N2019'!A:N,14,0)</f>
        <v>76938</v>
      </c>
      <c r="I20" s="10">
        <f>VLOOKUP(A20,'N22'!A:N,14,0)</f>
        <v>38302</v>
      </c>
      <c r="J20" s="9">
        <f t="shared" si="10"/>
        <v>-38636</v>
      </c>
      <c r="K20" s="75">
        <f t="shared" si="11"/>
        <v>-0.5021705789076919</v>
      </c>
      <c r="L20" s="93">
        <f t="shared" si="12"/>
        <v>2.3293080527913519E-2</v>
      </c>
      <c r="M20" s="93">
        <f t="shared" si="13"/>
        <v>1.9114014382170499E-2</v>
      </c>
      <c r="N20" s="53">
        <f t="shared" si="14"/>
        <v>1.9288024267341874</v>
      </c>
      <c r="O20" s="56">
        <f t="shared" si="15"/>
        <v>1.7972034534534536</v>
      </c>
      <c r="P20" s="84">
        <f t="shared" si="16"/>
        <v>-6.8228332491034216E-2</v>
      </c>
      <c r="U20" s="5"/>
    </row>
    <row r="21" spans="1:21">
      <c r="A21" s="32" t="s">
        <v>33</v>
      </c>
      <c r="B21" s="10">
        <f>VLOOKUP(A21,'T2019'!A:N,14,0)</f>
        <v>24820</v>
      </c>
      <c r="C21" s="10">
        <f>VLOOKUP(A21,'T22'!A:N,14,FALSE)</f>
        <v>19481</v>
      </c>
      <c r="D21" s="9">
        <f t="shared" si="6"/>
        <v>-5339</v>
      </c>
      <c r="E21" s="75">
        <f t="shared" si="7"/>
        <v>-0.21510878323932314</v>
      </c>
      <c r="F21" s="93">
        <f t="shared" si="8"/>
        <v>1.6116161029148694E-2</v>
      </c>
      <c r="G21" s="93">
        <f t="shared" si="9"/>
        <v>2.2373720726442475E-2</v>
      </c>
      <c r="H21" s="10">
        <f>VLOOKUP(A21,'N2019'!A:N,14,0)</f>
        <v>127101</v>
      </c>
      <c r="I21" s="10">
        <f>VLOOKUP(A21,'N22'!A:N,14,0)</f>
        <v>90557</v>
      </c>
      <c r="J21" s="9">
        <f t="shared" si="10"/>
        <v>-36544</v>
      </c>
      <c r="K21" s="75">
        <f t="shared" si="11"/>
        <v>-0.28751937435582731</v>
      </c>
      <c r="L21" s="93">
        <f t="shared" si="12"/>
        <v>3.8479994647356783E-2</v>
      </c>
      <c r="M21" s="93">
        <f t="shared" si="13"/>
        <v>4.519105530797906E-2</v>
      </c>
      <c r="N21" s="53">
        <f t="shared" si="14"/>
        <v>5.1209105560032233</v>
      </c>
      <c r="O21" s="56">
        <f t="shared" si="15"/>
        <v>4.6484780042092293</v>
      </c>
      <c r="P21" s="84">
        <f t="shared" si="16"/>
        <v>-9.2255575766728271E-2</v>
      </c>
      <c r="U21" s="5"/>
    </row>
    <row r="22" spans="1:21">
      <c r="A22" s="32" t="s">
        <v>22</v>
      </c>
      <c r="B22" s="10">
        <f>VLOOKUP(A22,'T2019'!A:N,14,0)</f>
        <v>40339</v>
      </c>
      <c r="C22" s="10">
        <f>VLOOKUP(A22,'T22'!A:N,14,FALSE)</f>
        <v>18992</v>
      </c>
      <c r="D22" s="9">
        <f t="shared" si="6"/>
        <v>-21347</v>
      </c>
      <c r="E22" s="75">
        <f t="shared" si="7"/>
        <v>-0.52919011378566649</v>
      </c>
      <c r="F22" s="93">
        <f t="shared" si="8"/>
        <v>2.6192982262483046E-2</v>
      </c>
      <c r="G22" s="93">
        <f t="shared" si="9"/>
        <v>2.1812109441845667E-2</v>
      </c>
      <c r="H22" s="10">
        <f>VLOOKUP(A22,'N2019'!A:N,14,0)</f>
        <v>77270</v>
      </c>
      <c r="I22" s="10">
        <f>VLOOKUP(A22,'N22'!A:N,14,0)</f>
        <v>36449</v>
      </c>
      <c r="J22" s="9">
        <f t="shared" si="10"/>
        <v>-40821</v>
      </c>
      <c r="K22" s="75">
        <f t="shared" si="11"/>
        <v>-0.52829041024977352</v>
      </c>
      <c r="L22" s="93">
        <f t="shared" si="12"/>
        <v>2.3393593963865419E-2</v>
      </c>
      <c r="M22" s="93">
        <f t="shared" si="13"/>
        <v>1.8189303697345637E-2</v>
      </c>
      <c r="N22" s="53">
        <f t="shared" si="14"/>
        <v>1.9155160018840329</v>
      </c>
      <c r="O22" s="56">
        <f t="shared" si="15"/>
        <v>1.9191764953664701</v>
      </c>
      <c r="P22" s="84">
        <f t="shared" si="16"/>
        <v>1.9109699312545025E-3</v>
      </c>
      <c r="U22" s="5"/>
    </row>
    <row r="23" spans="1:21">
      <c r="A23" s="32" t="s">
        <v>28</v>
      </c>
      <c r="B23" s="10">
        <f>VLOOKUP(A23,'T2019'!A:N,14,0)</f>
        <v>27594</v>
      </c>
      <c r="C23" s="10">
        <f>VLOOKUP(A23,'T22'!A:N,14,FALSE)</f>
        <v>18577</v>
      </c>
      <c r="D23" s="9">
        <f t="shared" si="6"/>
        <v>-9017</v>
      </c>
      <c r="E23" s="75">
        <f t="shared" si="7"/>
        <v>-0.32677393636297747</v>
      </c>
      <c r="F23" s="93">
        <f t="shared" si="8"/>
        <v>1.7917379026524138E-2</v>
      </c>
      <c r="G23" s="93">
        <f t="shared" si="9"/>
        <v>2.1335486368005842E-2</v>
      </c>
      <c r="H23" s="10">
        <f>VLOOKUP(A23,'N2019'!A:N,14,0)</f>
        <v>57930</v>
      </c>
      <c r="I23" s="10">
        <f>VLOOKUP(A23,'N22'!A:N,14,0)</f>
        <v>37297</v>
      </c>
      <c r="J23" s="9">
        <f t="shared" si="10"/>
        <v>-20633</v>
      </c>
      <c r="K23" s="75">
        <f t="shared" si="11"/>
        <v>-0.35617124115311583</v>
      </c>
      <c r="L23" s="93">
        <f t="shared" si="12"/>
        <v>1.7538383568354132E-2</v>
      </c>
      <c r="M23" s="93">
        <f t="shared" si="13"/>
        <v>1.8612484841831058E-2</v>
      </c>
      <c r="N23" s="53">
        <f t="shared" si="14"/>
        <v>2.0993694281365514</v>
      </c>
      <c r="O23" s="56">
        <f t="shared" si="15"/>
        <v>2.0076976906927921</v>
      </c>
      <c r="P23" s="84">
        <f t="shared" si="16"/>
        <v>-4.3666320093614597E-2</v>
      </c>
      <c r="U23" s="5"/>
    </row>
    <row r="24" spans="1:21">
      <c r="A24" s="32" t="s">
        <v>25</v>
      </c>
      <c r="B24" s="10">
        <f>VLOOKUP(A24,'T2019'!A:N,14,0)</f>
        <v>36810</v>
      </c>
      <c r="C24" s="10">
        <f>VLOOKUP(A24,'T22'!A:N,14,FALSE)</f>
        <v>17042</v>
      </c>
      <c r="D24" s="9">
        <f t="shared" si="6"/>
        <v>-19768</v>
      </c>
      <c r="E24" s="75">
        <f t="shared" si="7"/>
        <v>-0.53702798152675901</v>
      </c>
      <c r="F24" s="93">
        <f t="shared" si="8"/>
        <v>2.3901526490046874E-2</v>
      </c>
      <c r="G24" s="93">
        <f t="shared" si="9"/>
        <v>1.9572555239465769E-2</v>
      </c>
      <c r="H24" s="10">
        <f>VLOOKUP(A24,'N2019'!A:N,14,0)</f>
        <v>81563</v>
      </c>
      <c r="I24" s="10">
        <f>VLOOKUP(A24,'N22'!A:N,14,0)</f>
        <v>56617</v>
      </c>
      <c r="J24" s="9">
        <f t="shared" si="10"/>
        <v>-24946</v>
      </c>
      <c r="K24" s="75">
        <f t="shared" si="11"/>
        <v>-0.3058494660569131</v>
      </c>
      <c r="L24" s="93">
        <f t="shared" si="12"/>
        <v>2.4693305351038634E-2</v>
      </c>
      <c r="M24" s="93">
        <f t="shared" si="13"/>
        <v>2.8253828841192295E-2</v>
      </c>
      <c r="N24" s="53">
        <f t="shared" si="14"/>
        <v>2.2157837544145611</v>
      </c>
      <c r="O24" s="56">
        <f t="shared" si="15"/>
        <v>3.3222039666705787</v>
      </c>
      <c r="P24" s="84">
        <f t="shared" si="16"/>
        <v>0.49933582645493679</v>
      </c>
      <c r="U24" s="5"/>
    </row>
    <row r="25" spans="1:21">
      <c r="A25" s="32" t="s">
        <v>23</v>
      </c>
      <c r="B25" s="10">
        <f>VLOOKUP(A25,'T2019'!A:N,14,0)</f>
        <v>40929</v>
      </c>
      <c r="C25" s="10">
        <f>VLOOKUP(A25,'T22'!A:N,14,FALSE)</f>
        <v>16782</v>
      </c>
      <c r="D25" s="9">
        <f t="shared" si="6"/>
        <v>-24147</v>
      </c>
      <c r="E25" s="75">
        <f t="shared" si="7"/>
        <v>-0.58997287986513225</v>
      </c>
      <c r="F25" s="93">
        <f t="shared" si="8"/>
        <v>2.6576081980742423E-2</v>
      </c>
      <c r="G25" s="93">
        <f t="shared" si="9"/>
        <v>1.9273948012481782E-2</v>
      </c>
      <c r="H25" s="10">
        <f>VLOOKUP(A25,'N2019'!A:N,14,0)</f>
        <v>81676</v>
      </c>
      <c r="I25" s="10">
        <f>VLOOKUP(A25,'N22'!A:N,14,0)</f>
        <v>36461</v>
      </c>
      <c r="J25" s="9">
        <f t="shared" si="10"/>
        <v>-45215</v>
      </c>
      <c r="K25" s="75">
        <f t="shared" si="11"/>
        <v>-0.55358979381948181</v>
      </c>
      <c r="L25" s="93">
        <f t="shared" si="12"/>
        <v>2.4727516249419854E-2</v>
      </c>
      <c r="M25" s="93">
        <f t="shared" si="13"/>
        <v>1.81952921097676E-2</v>
      </c>
      <c r="N25" s="53">
        <f t="shared" si="14"/>
        <v>1.9955532751838549</v>
      </c>
      <c r="O25" s="56">
        <f t="shared" si="15"/>
        <v>2.1726254320104874</v>
      </c>
      <c r="P25" s="84">
        <f t="shared" si="16"/>
        <v>8.8733364841045548E-2</v>
      </c>
      <c r="U25" s="5"/>
    </row>
    <row r="26" spans="1:21">
      <c r="A26" s="32" t="s">
        <v>29</v>
      </c>
      <c r="B26" s="10">
        <f>VLOOKUP(A26,'T2019'!A:N,14,0)</f>
        <v>25288</v>
      </c>
      <c r="C26" s="10">
        <f>VLOOKUP(A26,'T22'!A:N,14,FALSE)</f>
        <v>15482</v>
      </c>
      <c r="D26" s="9">
        <f t="shared" si="6"/>
        <v>-9806</v>
      </c>
      <c r="E26" s="75">
        <f t="shared" si="7"/>
        <v>-0.38777285669092054</v>
      </c>
      <c r="F26" s="93">
        <f t="shared" si="8"/>
        <v>1.6420043517530708E-2</v>
      </c>
      <c r="G26" s="93">
        <f t="shared" si="9"/>
        <v>1.778091187756185E-2</v>
      </c>
      <c r="H26" s="10">
        <f>VLOOKUP(A26,'N2019'!A:N,14,0)</f>
        <v>48439</v>
      </c>
      <c r="I26" s="10">
        <f>VLOOKUP(A26,'N22'!A:N,14,0)</f>
        <v>30343</v>
      </c>
      <c r="J26" s="9">
        <f t="shared" si="10"/>
        <v>-18096</v>
      </c>
      <c r="K26" s="75">
        <f t="shared" si="11"/>
        <v>-0.37358326967939059</v>
      </c>
      <c r="L26" s="93">
        <f t="shared" si="12"/>
        <v>1.4664970855644844E-2</v>
      </c>
      <c r="M26" s="93">
        <f t="shared" si="13"/>
        <v>1.5142199843303209E-2</v>
      </c>
      <c r="N26" s="53">
        <f t="shared" si="14"/>
        <v>1.9154935147105348</v>
      </c>
      <c r="O26" s="56">
        <f t="shared" si="15"/>
        <v>1.9598889032424751</v>
      </c>
      <c r="P26" s="84">
        <f t="shared" si="16"/>
        <v>2.3176997567986746E-2</v>
      </c>
      <c r="U26" s="5"/>
    </row>
    <row r="27" spans="1:21">
      <c r="A27" s="32" t="s">
        <v>26</v>
      </c>
      <c r="B27" s="10">
        <f>VLOOKUP(A27,'T2019'!A:N,14,0)</f>
        <v>29525</v>
      </c>
      <c r="C27" s="10">
        <f>VLOOKUP(A27,'T22'!A:N,14,FALSE)</f>
        <v>15290</v>
      </c>
      <c r="D27" s="9">
        <f t="shared" si="6"/>
        <v>-14235</v>
      </c>
      <c r="E27" s="75">
        <f t="shared" si="7"/>
        <v>-0.48213378492802705</v>
      </c>
      <c r="F27" s="93">
        <f t="shared" si="8"/>
        <v>1.9171218951878129E-2</v>
      </c>
      <c r="G27" s="93">
        <f t="shared" si="9"/>
        <v>1.7560401925327519E-2</v>
      </c>
      <c r="H27" s="10">
        <f>VLOOKUP(A27,'N2019'!A:N,14,0)</f>
        <v>54862</v>
      </c>
      <c r="I27" s="10">
        <f>VLOOKUP(A27,'N22'!A:N,14,0)</f>
        <v>29685</v>
      </c>
      <c r="J27" s="9">
        <f t="shared" si="10"/>
        <v>-25177</v>
      </c>
      <c r="K27" s="75">
        <f t="shared" si="11"/>
        <v>-0.45891509605920311</v>
      </c>
      <c r="L27" s="93">
        <f t="shared" si="12"/>
        <v>1.660954253973838E-2</v>
      </c>
      <c r="M27" s="93">
        <f t="shared" si="13"/>
        <v>1.4813835228832209E-2</v>
      </c>
      <c r="N27" s="53">
        <f t="shared" si="14"/>
        <v>1.8581541066892464</v>
      </c>
      <c r="O27" s="56">
        <f t="shared" si="15"/>
        <v>1.9414650098103337</v>
      </c>
      <c r="P27" s="84">
        <f t="shared" si="16"/>
        <v>4.483530339123809E-2</v>
      </c>
      <c r="U27" s="5"/>
    </row>
    <row r="28" spans="1:21">
      <c r="A28" s="32" t="s">
        <v>27</v>
      </c>
      <c r="B28" s="10">
        <f>VLOOKUP(A28,'T2019'!A:N,14,0)</f>
        <v>22031</v>
      </c>
      <c r="C28" s="10">
        <f>VLOOKUP(A28,'T22'!A:N,14,FALSE)</f>
        <v>14801</v>
      </c>
      <c r="D28" s="9">
        <f t="shared" si="6"/>
        <v>-7230</v>
      </c>
      <c r="E28" s="75">
        <f t="shared" si="7"/>
        <v>-0.32817393672552309</v>
      </c>
      <c r="F28" s="93">
        <f t="shared" si="8"/>
        <v>1.4305203208427675E-2</v>
      </c>
      <c r="G28" s="93">
        <f t="shared" si="9"/>
        <v>1.6998790640730715E-2</v>
      </c>
      <c r="H28" s="10">
        <f>VLOOKUP(A28,'N2019'!A:N,14,0)</f>
        <v>42895</v>
      </c>
      <c r="I28" s="10">
        <f>VLOOKUP(A28,'N22'!A:N,14,0)</f>
        <v>33477</v>
      </c>
      <c r="J28" s="9">
        <f t="shared" si="10"/>
        <v>-9418</v>
      </c>
      <c r="K28" s="75">
        <f t="shared" si="11"/>
        <v>-0.21955938920620122</v>
      </c>
      <c r="L28" s="93">
        <f t="shared" si="12"/>
        <v>1.2986517575773356E-2</v>
      </c>
      <c r="M28" s="93">
        <f t="shared" si="13"/>
        <v>1.6706173554172674E-2</v>
      </c>
      <c r="N28" s="53">
        <f t="shared" si="14"/>
        <v>1.9470291861467932</v>
      </c>
      <c r="O28" s="56">
        <f t="shared" si="15"/>
        <v>2.2618066346868453</v>
      </c>
      <c r="P28" s="84">
        <f t="shared" si="16"/>
        <v>0.16167063687576366</v>
      </c>
      <c r="U28" s="5"/>
    </row>
    <row r="29" spans="1:21">
      <c r="A29" s="32" t="s">
        <v>31</v>
      </c>
      <c r="B29" s="10">
        <f>VLOOKUP(A29,'T2019'!A:N,14,0)</f>
        <v>9342</v>
      </c>
      <c r="C29" s="10">
        <f>VLOOKUP(A29,'T22'!A:N,14,FALSE)</f>
        <v>11127</v>
      </c>
      <c r="D29" s="9">
        <f t="shared" si="6"/>
        <v>1785</v>
      </c>
      <c r="E29" s="75">
        <f t="shared" si="7"/>
        <v>0.19107257546563905</v>
      </c>
      <c r="F29" s="93">
        <f t="shared" si="8"/>
        <v>6.065961979625588E-3</v>
      </c>
      <c r="G29" s="93">
        <f t="shared" si="9"/>
        <v>1.2779240825580074E-2</v>
      </c>
      <c r="H29" s="10">
        <f>VLOOKUP(A29,'N2019'!A:N,14,0)</f>
        <v>18405</v>
      </c>
      <c r="I29" s="10">
        <f>VLOOKUP(A29,'N22'!A:N,14,0)</f>
        <v>25773</v>
      </c>
      <c r="J29" s="9">
        <f t="shared" si="10"/>
        <v>7368</v>
      </c>
      <c r="K29" s="75">
        <f t="shared" si="11"/>
        <v>0.40032599837000804</v>
      </c>
      <c r="L29" s="93">
        <f t="shared" si="12"/>
        <v>5.5721379177551839E-3</v>
      </c>
      <c r="M29" s="93">
        <f t="shared" si="13"/>
        <v>1.2861612779272108E-2</v>
      </c>
      <c r="N29" s="53">
        <f t="shared" si="14"/>
        <v>1.9701348747591523</v>
      </c>
      <c r="O29" s="56">
        <f t="shared" si="15"/>
        <v>2.3162577514154759</v>
      </c>
      <c r="P29" s="84">
        <f t="shared" si="16"/>
        <v>0.17568486355465218</v>
      </c>
      <c r="U29" s="5"/>
    </row>
    <row r="30" spans="1:21">
      <c r="A30" s="32" t="s">
        <v>32</v>
      </c>
      <c r="B30" s="10">
        <f>VLOOKUP(A30,'T2019'!A:N,14,0)</f>
        <v>12480</v>
      </c>
      <c r="C30" s="10">
        <f>VLOOKUP(A30,'T22'!A:N,14,FALSE)</f>
        <v>10058</v>
      </c>
      <c r="D30" s="9">
        <f t="shared" si="6"/>
        <v>-2422</v>
      </c>
      <c r="E30" s="75">
        <f t="shared" si="7"/>
        <v>-0.1940705128205128</v>
      </c>
      <c r="F30" s="93">
        <f t="shared" si="8"/>
        <v>8.1035330235203745E-3</v>
      </c>
      <c r="G30" s="93">
        <f t="shared" si="9"/>
        <v>1.1551505726942067E-2</v>
      </c>
      <c r="H30" s="10">
        <f>VLOOKUP(A30,'N2019'!A:N,14,0)</f>
        <v>26503</v>
      </c>
      <c r="I30" s="10">
        <f>VLOOKUP(A30,'N22'!A:N,14,0)</f>
        <v>18555</v>
      </c>
      <c r="J30" s="9">
        <f t="shared" si="10"/>
        <v>-7948</v>
      </c>
      <c r="K30" s="75">
        <f t="shared" si="11"/>
        <v>-0.29989057842508393</v>
      </c>
      <c r="L30" s="93">
        <f t="shared" si="12"/>
        <v>8.0238180513048426E-3</v>
      </c>
      <c r="M30" s="93">
        <f t="shared" si="13"/>
        <v>9.2595827074610625E-3</v>
      </c>
      <c r="N30" s="53">
        <f t="shared" si="14"/>
        <v>2.1236378205128204</v>
      </c>
      <c r="O30" s="56">
        <f t="shared" si="15"/>
        <v>1.8448001590773513</v>
      </c>
      <c r="P30" s="84">
        <f t="shared" si="16"/>
        <v>-0.13130189090724276</v>
      </c>
      <c r="U30" s="5"/>
    </row>
    <row r="31" spans="1:21">
      <c r="A31" s="32" t="s">
        <v>36</v>
      </c>
      <c r="B31" s="10">
        <f>VLOOKUP(A31,'T2019'!A:N,14,0)</f>
        <v>10982</v>
      </c>
      <c r="C31" s="10">
        <f>VLOOKUP(A31,'T22'!A:N,14,FALSE)</f>
        <v>6699</v>
      </c>
      <c r="D31" s="9">
        <f t="shared" si="6"/>
        <v>-4283</v>
      </c>
      <c r="E31" s="75">
        <f t="shared" si="7"/>
        <v>-0.3900018211619013</v>
      </c>
      <c r="F31" s="93">
        <f t="shared" si="8"/>
        <v>7.130849332075381E-3</v>
      </c>
      <c r="G31" s="93">
        <f t="shared" si="9"/>
        <v>7.6937300521758706E-3</v>
      </c>
      <c r="H31" s="10">
        <f>VLOOKUP(A31,'N2019'!A:N,14,0)</f>
        <v>18484</v>
      </c>
      <c r="I31" s="10">
        <f>VLOOKUP(A31,'N22'!A:N,14,0)</f>
        <v>30500</v>
      </c>
      <c r="J31" s="9">
        <f t="shared" si="10"/>
        <v>12016</v>
      </c>
      <c r="K31" s="75">
        <f t="shared" si="11"/>
        <v>0.65007574118156253</v>
      </c>
      <c r="L31" s="93">
        <f t="shared" si="12"/>
        <v>5.5960552714907266E-3</v>
      </c>
      <c r="M31" s="93">
        <f t="shared" si="13"/>
        <v>1.5220548239157231E-2</v>
      </c>
      <c r="N31" s="53">
        <f t="shared" si="14"/>
        <v>1.6831178291750137</v>
      </c>
      <c r="O31" s="56">
        <f t="shared" si="15"/>
        <v>4.5529183460217943</v>
      </c>
      <c r="P31" s="84">
        <f t="shared" si="16"/>
        <v>1.7050502746164975</v>
      </c>
      <c r="U31" s="5"/>
    </row>
    <row r="32" spans="1:21">
      <c r="A32" s="32" t="s">
        <v>34</v>
      </c>
      <c r="B32" s="10">
        <f>VLOOKUP(A32,'T2019'!A:N,14,0)</f>
        <v>12491</v>
      </c>
      <c r="C32" s="10">
        <f>VLOOKUP(A32,'T22'!A:N,14,FALSE)</f>
        <v>6694</v>
      </c>
      <c r="D32" s="9">
        <f t="shared" si="6"/>
        <v>-5797</v>
      </c>
      <c r="E32" s="75">
        <f t="shared" si="7"/>
        <v>-0.46409414778640623</v>
      </c>
      <c r="F32" s="93">
        <f t="shared" si="8"/>
        <v>8.1106755606404641E-3</v>
      </c>
      <c r="G32" s="93">
        <f t="shared" si="9"/>
        <v>7.6879876055031011E-3</v>
      </c>
      <c r="H32" s="10">
        <f>VLOOKUP(A32,'N2019'!A:N,14,0)</f>
        <v>20257</v>
      </c>
      <c r="I32" s="10">
        <f>VLOOKUP(A32,'N22'!A:N,14,0)</f>
        <v>10747</v>
      </c>
      <c r="J32" s="9">
        <f t="shared" si="10"/>
        <v>-9510</v>
      </c>
      <c r="K32" s="75">
        <f t="shared" si="11"/>
        <v>-0.46946734462161233</v>
      </c>
      <c r="L32" s="93">
        <f t="shared" si="12"/>
        <v>6.1328333496314461E-3</v>
      </c>
      <c r="M32" s="93">
        <f t="shared" si="13"/>
        <v>5.3631223582368114E-3</v>
      </c>
      <c r="N32" s="53">
        <f t="shared" si="14"/>
        <v>1.6217276439036106</v>
      </c>
      <c r="O32" s="56">
        <f t="shared" si="15"/>
        <v>1.6054675829100686</v>
      </c>
      <c r="P32" s="84">
        <f t="shared" si="16"/>
        <v>-1.0026382083740515E-2</v>
      </c>
      <c r="U32" s="5"/>
    </row>
    <row r="33" spans="1:21">
      <c r="A33" s="32" t="s">
        <v>39</v>
      </c>
      <c r="B33" s="10">
        <f>VLOOKUP(A33,'T2019'!A:N,14,0)</f>
        <v>6254</v>
      </c>
      <c r="C33" s="10">
        <f>VLOOKUP(A33,'T22'!A:N,14,FALSE)</f>
        <v>6051</v>
      </c>
      <c r="D33" s="9">
        <f t="shared" si="6"/>
        <v>-203</v>
      </c>
      <c r="E33" s="75">
        <f t="shared" si="7"/>
        <v>-3.2459226095299054E-2</v>
      </c>
      <c r="F33" s="93">
        <f t="shared" si="8"/>
        <v>4.0608570135493927E-3</v>
      </c>
      <c r="G33" s="93">
        <f t="shared" si="9"/>
        <v>6.9495089633850116E-3</v>
      </c>
      <c r="H33" s="10">
        <f>VLOOKUP(A33,'N2019'!A:N,14,0)</f>
        <v>15500</v>
      </c>
      <c r="I33" s="10">
        <f>VLOOKUP(A33,'N22'!A:N,14,0)</f>
        <v>14096</v>
      </c>
      <c r="J33" s="9">
        <f t="shared" si="10"/>
        <v>-1404</v>
      </c>
      <c r="K33" s="75">
        <f t="shared" si="11"/>
        <v>-9.0580645161290274E-2</v>
      </c>
      <c r="L33" s="93">
        <f t="shared" si="12"/>
        <v>4.6926453531760583E-3</v>
      </c>
      <c r="M33" s="93">
        <f t="shared" si="13"/>
        <v>7.0343884583331257E-3</v>
      </c>
      <c r="N33" s="53">
        <f t="shared" si="14"/>
        <v>2.4784138151582988</v>
      </c>
      <c r="O33" s="56">
        <f t="shared" si="15"/>
        <v>2.3295323087093043</v>
      </c>
      <c r="P33" s="84">
        <f t="shared" si="16"/>
        <v>-6.0071286537549118E-2</v>
      </c>
    </row>
    <row r="34" spans="1:21">
      <c r="A34" s="32" t="s">
        <v>37</v>
      </c>
      <c r="B34" s="10">
        <f>VLOOKUP(A34,'T2019'!A:N,14,0)</f>
        <v>5513</v>
      </c>
      <c r="C34" s="10">
        <f>VLOOKUP(A34,'T22'!A:N,14,FALSE)</f>
        <v>5551</v>
      </c>
      <c r="D34" s="9">
        <f t="shared" si="6"/>
        <v>38</v>
      </c>
      <c r="E34" s="75">
        <f t="shared" si="7"/>
        <v>6.89279883910765E-3</v>
      </c>
      <c r="F34" s="93">
        <f t="shared" si="8"/>
        <v>3.5797097402778706E-3</v>
      </c>
      <c r="G34" s="93">
        <f t="shared" si="9"/>
        <v>6.375264296108114E-3</v>
      </c>
      <c r="H34" s="10">
        <f>VLOOKUP(A34,'N2019'!A:N,14,0)</f>
        <v>12230</v>
      </c>
      <c r="I34" s="10">
        <f>VLOOKUP(A34,'N22'!A:N,14,0)</f>
        <v>12647</v>
      </c>
      <c r="J34" s="9">
        <f t="shared" si="10"/>
        <v>417</v>
      </c>
      <c r="K34" s="75">
        <f t="shared" si="11"/>
        <v>3.4096484055601062E-2</v>
      </c>
      <c r="L34" s="93">
        <f t="shared" si="12"/>
        <v>3.7026485593124638E-3</v>
      </c>
      <c r="M34" s="93">
        <f t="shared" si="13"/>
        <v>6.3112876583810325E-3</v>
      </c>
      <c r="N34" s="53">
        <f t="shared" si="14"/>
        <v>2.218392889533829</v>
      </c>
      <c r="O34" s="56">
        <f t="shared" si="15"/>
        <v>2.2783282291479012</v>
      </c>
      <c r="P34" s="84">
        <f t="shared" si="16"/>
        <v>2.7017459304364611E-2</v>
      </c>
      <c r="U34" s="5"/>
    </row>
    <row r="35" spans="1:21">
      <c r="A35" s="32" t="s">
        <v>35</v>
      </c>
      <c r="B35" s="10">
        <f>VLOOKUP(A35,'T2019'!A:N,14,0)</f>
        <v>9422</v>
      </c>
      <c r="C35" s="10">
        <f>VLOOKUP(A35,'T22'!A:N,14,FALSE)</f>
        <v>5411</v>
      </c>
      <c r="D35" s="9">
        <f t="shared" si="6"/>
        <v>-4011</v>
      </c>
      <c r="E35" s="75">
        <f t="shared" si="7"/>
        <v>-0.4257057949479941</v>
      </c>
      <c r="F35" s="93">
        <f t="shared" si="8"/>
        <v>6.1179077041353339E-3</v>
      </c>
      <c r="G35" s="93">
        <f t="shared" si="9"/>
        <v>6.2144757892705826E-3</v>
      </c>
      <c r="H35" s="10">
        <f>VLOOKUP(A35,'N2019'!A:N,14,0)</f>
        <v>16468</v>
      </c>
      <c r="I35" s="10">
        <f>VLOOKUP(A35,'N22'!A:N,14,0)</f>
        <v>10851</v>
      </c>
      <c r="J35" s="9">
        <f t="shared" si="10"/>
        <v>-5617</v>
      </c>
      <c r="K35" s="75">
        <f t="shared" si="11"/>
        <v>-0.3410857420451785</v>
      </c>
      <c r="L35" s="93">
        <f t="shared" si="12"/>
        <v>4.9857086242647303E-3</v>
      </c>
      <c r="M35" s="93">
        <f t="shared" si="13"/>
        <v>5.4150219325604957E-3</v>
      </c>
      <c r="N35" s="53">
        <f t="shared" si="14"/>
        <v>1.7478242411377627</v>
      </c>
      <c r="O35" s="56">
        <f t="shared" si="15"/>
        <v>2.00535945296618</v>
      </c>
      <c r="P35" s="84">
        <f t="shared" si="16"/>
        <v>0.14734617232495428</v>
      </c>
      <c r="U35" s="5"/>
    </row>
    <row r="36" spans="1:21">
      <c r="A36" s="32" t="s">
        <v>38</v>
      </c>
      <c r="B36" s="10">
        <f>VLOOKUP(A36,'T2019'!A:N,14,0)</f>
        <v>4279</v>
      </c>
      <c r="C36" s="10">
        <f>VLOOKUP(A36,'T22'!A:N,14,FALSE)</f>
        <v>4107</v>
      </c>
      <c r="D36" s="9">
        <f t="shared" si="6"/>
        <v>-172</v>
      </c>
      <c r="E36" s="75">
        <f t="shared" si="7"/>
        <v>-4.0196307548492682E-2</v>
      </c>
      <c r="F36" s="93">
        <f t="shared" si="8"/>
        <v>2.7784469397150388E-3</v>
      </c>
      <c r="G36" s="93">
        <f t="shared" si="9"/>
        <v>4.7168456970124346E-3</v>
      </c>
      <c r="H36" s="10">
        <f>VLOOKUP(A36,'N2019'!A:N,14,0)</f>
        <v>8716</v>
      </c>
      <c r="I36" s="10">
        <f>VLOOKUP(A36,'N22'!A:N,14,0)</f>
        <v>15172</v>
      </c>
      <c r="J36" s="9">
        <f t="shared" si="10"/>
        <v>6456</v>
      </c>
      <c r="K36" s="75">
        <f t="shared" si="11"/>
        <v>0.74070674621385968</v>
      </c>
      <c r="L36" s="93">
        <f t="shared" si="12"/>
        <v>2.6387804450504855E-3</v>
      </c>
      <c r="M36" s="93">
        <f t="shared" si="13"/>
        <v>7.5713494388358529E-3</v>
      </c>
      <c r="N36" s="53">
        <f t="shared" si="14"/>
        <v>2.0369245150736153</v>
      </c>
      <c r="O36" s="56">
        <f t="shared" si="15"/>
        <v>3.6941806671536401</v>
      </c>
      <c r="P36" s="84">
        <f t="shared" si="16"/>
        <v>0.8136070530920636</v>
      </c>
    </row>
    <row r="37" spans="1:21">
      <c r="A37" s="32" t="s">
        <v>40</v>
      </c>
      <c r="B37" s="10">
        <f>VLOOKUP(A37,'T2019'!A:N,14,0)</f>
        <v>4296</v>
      </c>
      <c r="C37" s="10">
        <f>VLOOKUP(A37,'T22'!A:N,14,FALSE)</f>
        <v>3990</v>
      </c>
      <c r="D37" s="9">
        <f t="shared" si="6"/>
        <v>-306</v>
      </c>
      <c r="E37" s="75">
        <f t="shared" si="7"/>
        <v>-7.1229050279329575E-2</v>
      </c>
      <c r="F37" s="93">
        <f t="shared" si="8"/>
        <v>2.7894854061733597E-3</v>
      </c>
      <c r="G37" s="93">
        <f t="shared" si="9"/>
        <v>4.5824724448696409E-3</v>
      </c>
      <c r="H37" s="10">
        <f>VLOOKUP(A37,'N2019'!A:N,14,0)</f>
        <v>7265</v>
      </c>
      <c r="I37" s="10">
        <f>VLOOKUP(A37,'N22'!A:N,14,0)</f>
        <v>7408</v>
      </c>
      <c r="J37" s="9">
        <f t="shared" si="10"/>
        <v>143</v>
      </c>
      <c r="K37" s="75">
        <f t="shared" si="11"/>
        <v>1.9683413626978563E-2</v>
      </c>
      <c r="L37" s="93">
        <f t="shared" si="12"/>
        <v>2.1994882897305845E-3</v>
      </c>
      <c r="M37" s="93">
        <f t="shared" si="13"/>
        <v>3.6968466018254677E-3</v>
      </c>
      <c r="N37" s="53">
        <f t="shared" si="14"/>
        <v>1.6911080074487896</v>
      </c>
      <c r="O37" s="56">
        <f t="shared" si="15"/>
        <v>1.8566416040100251</v>
      </c>
      <c r="P37" s="84">
        <f t="shared" si="16"/>
        <v>9.7884697980325841E-2</v>
      </c>
    </row>
    <row r="38" spans="1:21">
      <c r="A38" s="32" t="s">
        <v>41</v>
      </c>
      <c r="B38" s="10">
        <f>VLOOKUP(A38,'T2019'!A:N,14,0)</f>
        <v>6172</v>
      </c>
      <c r="C38" s="10">
        <f>VLOOKUP(A38,'T22'!A:N,14,FALSE)</f>
        <v>3950</v>
      </c>
      <c r="D38" s="9">
        <f t="shared" si="6"/>
        <v>-2222</v>
      </c>
      <c r="E38" s="75">
        <f t="shared" si="7"/>
        <v>-0.36001296176279973</v>
      </c>
      <c r="F38" s="93">
        <f t="shared" si="8"/>
        <v>4.0076126459269029E-3</v>
      </c>
      <c r="G38" s="93">
        <f t="shared" si="9"/>
        <v>4.5365328714874892E-3</v>
      </c>
      <c r="H38" s="10">
        <f>VLOOKUP(A38,'N2019'!A:N,14,0)</f>
        <v>12839</v>
      </c>
      <c r="I38" s="10">
        <f>VLOOKUP(A38,'N22'!A:N,14,0)</f>
        <v>10284</v>
      </c>
      <c r="J38" s="9">
        <f t="shared" si="10"/>
        <v>-2555</v>
      </c>
      <c r="K38" s="75">
        <f t="shared" si="11"/>
        <v>-0.19900303761975235</v>
      </c>
      <c r="L38" s="93">
        <f t="shared" si="12"/>
        <v>3.8870241089953169E-3</v>
      </c>
      <c r="M38" s="93">
        <f t="shared" si="13"/>
        <v>5.1320694456227197E-3</v>
      </c>
      <c r="N38" s="53">
        <f t="shared" si="14"/>
        <v>2.080200907323396</v>
      </c>
      <c r="O38" s="56">
        <f t="shared" si="15"/>
        <v>2.6035443037974684</v>
      </c>
      <c r="P38" s="84">
        <f t="shared" si="16"/>
        <v>0.25158310172427556</v>
      </c>
    </row>
    <row r="39" spans="1:21">
      <c r="A39" s="32" t="s">
        <v>43</v>
      </c>
      <c r="B39" s="10">
        <f>VLOOKUP(A39,'T2019'!A:N,14,0)</f>
        <v>5792</v>
      </c>
      <c r="C39" s="10">
        <f>VLOOKUP(A39,'T22'!A:N,14,FALSE)</f>
        <v>2545</v>
      </c>
      <c r="D39" s="9">
        <f t="shared" si="6"/>
        <v>-3247</v>
      </c>
      <c r="E39" s="75">
        <f t="shared" si="7"/>
        <v>-0.56060082872928174</v>
      </c>
      <c r="F39" s="93">
        <f t="shared" si="8"/>
        <v>3.7608704545056097E-3</v>
      </c>
      <c r="G39" s="93">
        <f t="shared" si="9"/>
        <v>2.9229053564394075E-3</v>
      </c>
      <c r="H39" s="10">
        <f>VLOOKUP(A39,'N2019'!A:N,14,0)</f>
        <v>22074</v>
      </c>
      <c r="I39" s="10">
        <f>VLOOKUP(A39,'N22'!A:N,14,0)</f>
        <v>9333</v>
      </c>
      <c r="J39" s="9">
        <f t="shared" si="10"/>
        <v>-12741</v>
      </c>
      <c r="K39" s="75">
        <f t="shared" si="11"/>
        <v>-0.57719488991573797</v>
      </c>
      <c r="L39" s="93">
        <f t="shared" si="12"/>
        <v>6.6829324855489231E-3</v>
      </c>
      <c r="M39" s="93">
        <f t="shared" si="13"/>
        <v>4.6574877611821122E-3</v>
      </c>
      <c r="N39" s="53">
        <f t="shared" si="14"/>
        <v>3.8111187845303869</v>
      </c>
      <c r="O39" s="56">
        <f t="shared" si="15"/>
        <v>3.6671905697445975</v>
      </c>
      <c r="P39" s="84">
        <f t="shared" si="16"/>
        <v>-3.7765344751259033E-2</v>
      </c>
    </row>
    <row r="40" spans="1:21">
      <c r="A40" s="32" t="s">
        <v>44</v>
      </c>
      <c r="B40" s="10">
        <f>VLOOKUP(A40,'T2019'!A:N,14,0)</f>
        <v>2924</v>
      </c>
      <c r="C40" s="10">
        <f>VLOOKUP(A40,'T22'!A:N,14,FALSE)</f>
        <v>2192</v>
      </c>
      <c r="D40" s="9">
        <f t="shared" si="6"/>
        <v>-732</v>
      </c>
      <c r="E40" s="75">
        <f t="shared" si="7"/>
        <v>-0.25034199726402184</v>
      </c>
      <c r="F40" s="93">
        <f t="shared" si="8"/>
        <v>1.898616230831216E-3</v>
      </c>
      <c r="G40" s="93">
        <f t="shared" si="9"/>
        <v>2.517488621341918E-3</v>
      </c>
      <c r="H40" s="10">
        <f>VLOOKUP(A40,'N2019'!A:N,14,0)</f>
        <v>4890</v>
      </c>
      <c r="I40" s="10">
        <f>VLOOKUP(A40,'N22'!A:N,14,0)</f>
        <v>5203</v>
      </c>
      <c r="J40" s="9">
        <f t="shared" si="10"/>
        <v>313</v>
      </c>
      <c r="K40" s="75">
        <f t="shared" si="11"/>
        <v>6.4008179959100131E-2</v>
      </c>
      <c r="L40" s="93">
        <f t="shared" si="12"/>
        <v>1.4804539210987694E-3</v>
      </c>
      <c r="M40" s="93">
        <f t="shared" si="13"/>
        <v>2.5964758192896743E-3</v>
      </c>
      <c r="N40" s="53">
        <f t="shared" si="14"/>
        <v>1.6723666210670314</v>
      </c>
      <c r="O40" s="56">
        <f t="shared" si="15"/>
        <v>2.3736313868613137</v>
      </c>
      <c r="P40" s="84">
        <f t="shared" si="16"/>
        <v>0.41932478020091657</v>
      </c>
    </row>
    <row r="41" spans="1:21">
      <c r="A41" s="32" t="s">
        <v>45</v>
      </c>
      <c r="B41" s="10">
        <f>VLOOKUP(A41,'T2019'!A:N,14,0)</f>
        <v>5693</v>
      </c>
      <c r="C41" s="10">
        <f>VLOOKUP(A41,'T22'!A:N,14,FALSE)</f>
        <v>2170</v>
      </c>
      <c r="D41" s="9">
        <f t="shared" si="6"/>
        <v>-3523</v>
      </c>
      <c r="E41" s="75">
        <f t="shared" si="7"/>
        <v>-0.618830142279993</v>
      </c>
      <c r="F41" s="93">
        <f t="shared" si="8"/>
        <v>3.6965876204247991E-3</v>
      </c>
      <c r="G41" s="93">
        <f t="shared" si="9"/>
        <v>2.4922218559817345E-3</v>
      </c>
      <c r="H41" s="10">
        <f>VLOOKUP(A41,'N2019'!A:N,14,0)</f>
        <v>11523</v>
      </c>
      <c r="I41" s="10">
        <f>VLOOKUP(A41,'N22'!A:N,14,0)</f>
        <v>4872</v>
      </c>
      <c r="J41" s="9">
        <f t="shared" si="10"/>
        <v>-6651</v>
      </c>
      <c r="K41" s="75">
        <f t="shared" si="11"/>
        <v>-0.57719343920853938</v>
      </c>
      <c r="L41" s="93">
        <f t="shared" si="12"/>
        <v>3.4886033809450141E-3</v>
      </c>
      <c r="M41" s="93">
        <f t="shared" si="13"/>
        <v>2.4312954433171811E-3</v>
      </c>
      <c r="N41" s="53">
        <f t="shared" si="14"/>
        <v>2.0240646407869312</v>
      </c>
      <c r="O41" s="56">
        <f t="shared" si="15"/>
        <v>2.2451612903225806</v>
      </c>
      <c r="P41" s="84">
        <f t="shared" si="16"/>
        <v>0.10923398644506221</v>
      </c>
    </row>
    <row r="42" spans="1:21" ht="15" customHeight="1">
      <c r="A42" s="32" t="s">
        <v>46</v>
      </c>
      <c r="B42" s="10">
        <f>VLOOKUP(A42,'T2019'!A:N,14,0)</f>
        <v>1820</v>
      </c>
      <c r="C42" s="10">
        <f>VLOOKUP(A42,'T22'!A:N,14,FALSE)</f>
        <v>2038</v>
      </c>
      <c r="D42" s="9">
        <f t="shared" si="6"/>
        <v>218</v>
      </c>
      <c r="E42" s="75">
        <f t="shared" si="7"/>
        <v>0.1197802197802198</v>
      </c>
      <c r="F42" s="93">
        <f t="shared" si="8"/>
        <v>1.1817652325967214E-3</v>
      </c>
      <c r="G42" s="93">
        <f t="shared" si="9"/>
        <v>2.3406212638206335E-3</v>
      </c>
      <c r="H42" s="10">
        <f>VLOOKUP(A42,'N2019'!A:N,14,0)</f>
        <v>4129</v>
      </c>
      <c r="I42" s="10">
        <f>VLOOKUP(A42,'N22'!A:N,14,0)</f>
        <v>4311</v>
      </c>
      <c r="J42" s="9">
        <f t="shared" si="10"/>
        <v>182</v>
      </c>
      <c r="K42" s="75">
        <f t="shared" si="11"/>
        <v>4.4078469363041828E-2</v>
      </c>
      <c r="L42" s="93">
        <f t="shared" si="12"/>
        <v>1.2500601718234802E-3</v>
      </c>
      <c r="M42" s="93">
        <f t="shared" si="13"/>
        <v>2.1513371625903875E-3</v>
      </c>
      <c r="N42" s="53">
        <f t="shared" si="14"/>
        <v>2.2686813186813186</v>
      </c>
      <c r="O42" s="56">
        <f t="shared" si="15"/>
        <v>2.1153091265947008</v>
      </c>
      <c r="P42" s="84">
        <f t="shared" si="16"/>
        <v>-6.7604114700325568E-2</v>
      </c>
      <c r="U42" s="5"/>
    </row>
    <row r="43" spans="1:21" ht="15" customHeight="1">
      <c r="A43" s="32" t="s">
        <v>49</v>
      </c>
      <c r="B43" s="10">
        <f>VLOOKUP(A43,'T2019'!A:N,14,0)</f>
        <v>989</v>
      </c>
      <c r="C43" s="10">
        <f>VLOOKUP(A43,'T22'!A:N,14,FALSE)</f>
        <v>1706</v>
      </c>
      <c r="D43" s="9">
        <f t="shared" si="6"/>
        <v>717</v>
      </c>
      <c r="E43" s="75">
        <f t="shared" si="7"/>
        <v>0.72497472194135493</v>
      </c>
      <c r="F43" s="93">
        <f t="shared" si="8"/>
        <v>6.4217901925173486E-4</v>
      </c>
      <c r="G43" s="93">
        <f t="shared" si="9"/>
        <v>1.9593228047487736E-3</v>
      </c>
      <c r="H43" s="10">
        <f>VLOOKUP(A43,'N2019'!A:N,14,0)</f>
        <v>1831</v>
      </c>
      <c r="I43" s="10">
        <f>VLOOKUP(A43,'N22'!A:N,14,0)</f>
        <v>11281</v>
      </c>
      <c r="J43" s="9">
        <f t="shared" si="10"/>
        <v>9450</v>
      </c>
      <c r="K43" s="75">
        <f t="shared" si="11"/>
        <v>5.1611141452758051</v>
      </c>
      <c r="L43" s="93">
        <f t="shared" si="12"/>
        <v>5.5433765430099112E-4</v>
      </c>
      <c r="M43" s="93">
        <f t="shared" si="13"/>
        <v>5.6296067110141873E-3</v>
      </c>
      <c r="N43" s="53">
        <f t="shared" si="14"/>
        <v>1.8513650151668353</v>
      </c>
      <c r="O43" s="56">
        <f t="shared" si="15"/>
        <v>6.6125439624853461</v>
      </c>
      <c r="P43" s="84">
        <f t="shared" si="16"/>
        <v>2.5717127137618827</v>
      </c>
    </row>
    <row r="44" spans="1:21">
      <c r="A44" s="32" t="s">
        <v>51</v>
      </c>
      <c r="B44" s="10">
        <f>VLOOKUP(A44,'T2019'!A:N,14,0)</f>
        <v>5686</v>
      </c>
      <c r="C44" s="10">
        <f>VLOOKUP(A44,'T22'!A:N,14,FALSE)</f>
        <v>1549</v>
      </c>
      <c r="D44" s="9">
        <f t="shared" si="6"/>
        <v>-4137</v>
      </c>
      <c r="E44" s="75">
        <f t="shared" si="7"/>
        <v>-0.72757650369328175</v>
      </c>
      <c r="F44" s="93">
        <f t="shared" si="8"/>
        <v>3.6920423695301964E-3</v>
      </c>
      <c r="G44" s="93">
        <f t="shared" si="9"/>
        <v>1.7790099792238279E-3</v>
      </c>
      <c r="H44" s="10">
        <f>VLOOKUP(A44,'N2019'!A:N,14,0)</f>
        <v>11156</v>
      </c>
      <c r="I44" s="10">
        <f>VLOOKUP(A44,'N22'!A:N,14,0)</f>
        <v>3041</v>
      </c>
      <c r="J44" s="9">
        <f t="shared" si="10"/>
        <v>-8115</v>
      </c>
      <c r="K44" s="75">
        <f t="shared" si="11"/>
        <v>-0.72741125851559696</v>
      </c>
      <c r="L44" s="93">
        <f t="shared" si="12"/>
        <v>3.3774936490343294E-3</v>
      </c>
      <c r="M44" s="93">
        <f t="shared" si="13"/>
        <v>1.5175635145992503E-3</v>
      </c>
      <c r="N44" s="53">
        <f t="shared" si="14"/>
        <v>1.9620119591980303</v>
      </c>
      <c r="O44" s="56">
        <f t="shared" si="15"/>
        <v>1.9632020658489349</v>
      </c>
      <c r="P44" s="84">
        <f t="shared" si="16"/>
        <v>6.0657461608482066E-4</v>
      </c>
    </row>
    <row r="45" spans="1:21">
      <c r="A45" s="32" t="s">
        <v>42</v>
      </c>
      <c r="B45" s="10">
        <f>VLOOKUP(A45,'T2019'!A:N,14,0)</f>
        <v>1978</v>
      </c>
      <c r="C45" s="10">
        <f>VLOOKUP(A45,'T22'!A:N,14,FALSE)</f>
        <v>1433</v>
      </c>
      <c r="D45" s="9">
        <f t="shared" si="6"/>
        <v>-545</v>
      </c>
      <c r="E45" s="75">
        <f t="shared" si="7"/>
        <v>-0.27553083923154698</v>
      </c>
      <c r="F45" s="93">
        <f t="shared" si="8"/>
        <v>1.2843580385034697E-3</v>
      </c>
      <c r="G45" s="93">
        <f t="shared" si="9"/>
        <v>1.6457852164155878E-3</v>
      </c>
      <c r="H45" s="10">
        <f>VLOOKUP(A45,'N2019'!A:N,14,0)</f>
        <v>3207</v>
      </c>
      <c r="I45" s="10">
        <f>VLOOKUP(A45,'N22'!A:N,14,0)</f>
        <v>2727</v>
      </c>
      <c r="J45" s="9">
        <f t="shared" si="10"/>
        <v>-480</v>
      </c>
      <c r="K45" s="75">
        <f t="shared" si="11"/>
        <v>-0.14967259120673526</v>
      </c>
      <c r="L45" s="93">
        <f t="shared" si="12"/>
        <v>9.7092346113778177E-4</v>
      </c>
      <c r="M45" s="93">
        <f t="shared" si="13"/>
        <v>1.3608667228912055E-3</v>
      </c>
      <c r="N45" s="53">
        <f t="shared" si="14"/>
        <v>1.6213346814964611</v>
      </c>
      <c r="O45" s="56">
        <f t="shared" si="15"/>
        <v>1.9030006978367062</v>
      </c>
      <c r="P45" s="84">
        <f t="shared" si="16"/>
        <v>0.17372478338665576</v>
      </c>
    </row>
    <row r="46" spans="1:21">
      <c r="A46" s="32" t="s">
        <v>48</v>
      </c>
      <c r="B46" s="10">
        <f>VLOOKUP(A46,'T2019'!A:N,14,0)</f>
        <v>17176</v>
      </c>
      <c r="C46" s="10">
        <f>VLOOKUP(A46,'T22'!A:N,14,FALSE)</f>
        <v>1360</v>
      </c>
      <c r="D46" s="9">
        <f t="shared" si="6"/>
        <v>-15816</v>
      </c>
      <c r="E46" s="75">
        <f t="shared" si="7"/>
        <v>-0.92081974848625991</v>
      </c>
      <c r="F46" s="93">
        <f t="shared" si="8"/>
        <v>1.1152747052242465E-2</v>
      </c>
      <c r="G46" s="93">
        <f t="shared" si="9"/>
        <v>1.5619454949931607E-3</v>
      </c>
      <c r="H46" s="10">
        <f>VLOOKUP(A46,'N2019'!A:N,14,0)</f>
        <v>27897</v>
      </c>
      <c r="I46" s="10">
        <f>VLOOKUP(A46,'N22'!A:N,14,0)</f>
        <v>2749</v>
      </c>
      <c r="J46" s="9">
        <f t="shared" si="10"/>
        <v>-25148</v>
      </c>
      <c r="K46" s="75">
        <f t="shared" si="11"/>
        <v>-0.90145893823708645</v>
      </c>
      <c r="L46" s="93">
        <f t="shared" si="12"/>
        <v>8.4458533817775797E-3</v>
      </c>
      <c r="M46" s="93">
        <f t="shared" si="13"/>
        <v>1.3718454789981387E-3</v>
      </c>
      <c r="N46" s="53">
        <f t="shared" si="14"/>
        <v>1.6241849091755938</v>
      </c>
      <c r="O46" s="56">
        <f t="shared" si="15"/>
        <v>2.0213235294117649</v>
      </c>
      <c r="P46" s="84">
        <f t="shared" si="16"/>
        <v>0.24451564473514975</v>
      </c>
    </row>
    <row r="47" spans="1:21">
      <c r="A47" s="32" t="s">
        <v>47</v>
      </c>
      <c r="B47" s="10">
        <f>VLOOKUP(A47,'T2019'!A:N,14,0)</f>
        <v>1292</v>
      </c>
      <c r="C47" s="10">
        <f>VLOOKUP(A47,'T22'!A:N,14,FALSE)</f>
        <v>1263</v>
      </c>
      <c r="D47" s="9">
        <f t="shared" si="6"/>
        <v>-29</v>
      </c>
      <c r="E47" s="75">
        <f t="shared" si="7"/>
        <v>-2.244582043343657E-2</v>
      </c>
      <c r="F47" s="93">
        <f t="shared" si="8"/>
        <v>8.3892345083239777E-4</v>
      </c>
      <c r="G47" s="93">
        <f t="shared" si="9"/>
        <v>1.4505420295414426E-3</v>
      </c>
      <c r="H47" s="10">
        <f>VLOOKUP(A47,'N2019'!A:N,14,0)</f>
        <v>2847</v>
      </c>
      <c r="I47" s="10">
        <f>VLOOKUP(A47,'N22'!A:N,14,0)</f>
        <v>2690</v>
      </c>
      <c r="J47" s="9">
        <f t="shared" si="10"/>
        <v>-157</v>
      </c>
      <c r="K47" s="75">
        <f t="shared" si="11"/>
        <v>-5.514576747453459E-2</v>
      </c>
      <c r="L47" s="93">
        <f t="shared" si="12"/>
        <v>8.6193298841885397E-4</v>
      </c>
      <c r="M47" s="93">
        <f t="shared" si="13"/>
        <v>1.3424024512568181E-3</v>
      </c>
      <c r="N47" s="53">
        <f t="shared" si="14"/>
        <v>2.2035603715170278</v>
      </c>
      <c r="O47" s="56">
        <f t="shared" si="15"/>
        <v>2.1298495645288993</v>
      </c>
      <c r="P47" s="84">
        <f t="shared" si="16"/>
        <v>-3.3450777179017233E-2</v>
      </c>
    </row>
    <row r="48" spans="1:21">
      <c r="A48" s="32" t="s">
        <v>50</v>
      </c>
      <c r="B48" s="10">
        <f>VLOOKUP(A48,'T2019'!A:N,14,0)</f>
        <v>1345</v>
      </c>
      <c r="C48" s="10">
        <f>VLOOKUP(A48,'T22'!A:N,14,FALSE)</f>
        <v>1194</v>
      </c>
      <c r="D48" s="9">
        <f t="shared" si="6"/>
        <v>-151</v>
      </c>
      <c r="E48" s="75">
        <f t="shared" si="7"/>
        <v>-0.11226765799256511</v>
      </c>
      <c r="F48" s="93">
        <f t="shared" si="8"/>
        <v>8.7333749332010446E-4</v>
      </c>
      <c r="G48" s="93">
        <f t="shared" si="9"/>
        <v>1.3712962654572308E-3</v>
      </c>
      <c r="H48" s="10">
        <f>VLOOKUP(A48,'N2019'!A:N,14,0)</f>
        <v>2876</v>
      </c>
      <c r="I48" s="10">
        <f>VLOOKUP(A48,'N22'!A:N,14,0)</f>
        <v>5025</v>
      </c>
      <c r="J48" s="9">
        <f t="shared" si="10"/>
        <v>2149</v>
      </c>
      <c r="K48" s="75">
        <f t="shared" si="11"/>
        <v>0.74721835883171073</v>
      </c>
      <c r="L48" s="93">
        <f t="shared" si="12"/>
        <v>8.7071277649898983E-4</v>
      </c>
      <c r="M48" s="93">
        <f t="shared" si="13"/>
        <v>2.507647701697216E-3</v>
      </c>
      <c r="N48" s="53">
        <f t="shared" si="14"/>
        <v>2.1382899628252789</v>
      </c>
      <c r="O48" s="56">
        <f t="shared" si="15"/>
        <v>4.208542713567839</v>
      </c>
      <c r="P48" s="84">
        <f t="shared" si="16"/>
        <v>0.96818148461361031</v>
      </c>
    </row>
    <row r="49" spans="1:21">
      <c r="A49" s="32" t="s">
        <v>53</v>
      </c>
      <c r="B49" s="10">
        <f>VLOOKUP(A49,'T2019'!A:N,14,0)</f>
        <v>22163</v>
      </c>
      <c r="C49" s="10">
        <f>VLOOKUP(A49,'T22'!A:N,14,FALSE)</f>
        <v>1089</v>
      </c>
      <c r="D49" s="9">
        <f t="shared" si="6"/>
        <v>-21074</v>
      </c>
      <c r="E49" s="75">
        <f t="shared" si="7"/>
        <v>-0.95086405270044672</v>
      </c>
      <c r="F49" s="93">
        <f t="shared" si="8"/>
        <v>1.4390913653868756E-2</v>
      </c>
      <c r="G49" s="93">
        <f t="shared" si="9"/>
        <v>1.2507048853290824E-3</v>
      </c>
      <c r="H49" s="10">
        <f>VLOOKUP(A49,'N2019'!A:N,14,0)</f>
        <v>36663</v>
      </c>
      <c r="I49" s="10">
        <f>VLOOKUP(A49,'N22'!A:N,14,0)</f>
        <v>2221</v>
      </c>
      <c r="J49" s="9">
        <f t="shared" si="10"/>
        <v>-34442</v>
      </c>
      <c r="K49" s="75">
        <f t="shared" si="11"/>
        <v>-0.93942121484875762</v>
      </c>
      <c r="L49" s="93">
        <f t="shared" si="12"/>
        <v>1.1099771392483472E-2</v>
      </c>
      <c r="M49" s="93">
        <f t="shared" si="13"/>
        <v>1.1083553324317446E-3</v>
      </c>
      <c r="N49" s="53">
        <f t="shared" si="14"/>
        <v>1.6542435590849613</v>
      </c>
      <c r="O49" s="56">
        <f t="shared" si="15"/>
        <v>2.039485766758494</v>
      </c>
      <c r="P49" s="84">
        <f t="shared" si="16"/>
        <v>0.23288118944626746</v>
      </c>
    </row>
    <row r="50" spans="1:21">
      <c r="A50" s="32" t="s">
        <v>52</v>
      </c>
      <c r="B50" s="10">
        <f>VLOOKUP(A50,'T2019'!A:N,14,0)</f>
        <v>785</v>
      </c>
      <c r="C50" s="10">
        <f>VLOOKUP(A50,'T22'!A:N,14,FALSE)</f>
        <v>918</v>
      </c>
      <c r="D50" s="9">
        <f t="shared" si="6"/>
        <v>133</v>
      </c>
      <c r="E50" s="75">
        <f t="shared" si="7"/>
        <v>0.16942675159235665</v>
      </c>
      <c r="F50" s="93">
        <f t="shared" si="8"/>
        <v>5.0971742175188258E-4</v>
      </c>
      <c r="G50" s="93">
        <f t="shared" si="9"/>
        <v>1.0543132091203834E-3</v>
      </c>
      <c r="H50" s="10">
        <f>VLOOKUP(A50,'N2019'!A:N,14,0)</f>
        <v>1914</v>
      </c>
      <c r="I50" s="10">
        <f>VLOOKUP(A50,'N22'!A:N,14,0)</f>
        <v>1926</v>
      </c>
      <c r="J50" s="9">
        <f t="shared" si="10"/>
        <v>12</v>
      </c>
      <c r="K50" s="75">
        <f t="shared" si="11"/>
        <v>6.2695924764890609E-3</v>
      </c>
      <c r="L50" s="93">
        <f t="shared" si="12"/>
        <v>5.7946601328896612E-4</v>
      </c>
      <c r="M50" s="93">
        <f t="shared" si="13"/>
        <v>9.6114019372514181E-4</v>
      </c>
      <c r="N50" s="53">
        <f t="shared" si="14"/>
        <v>2.438216560509554</v>
      </c>
      <c r="O50" s="56">
        <f t="shared" si="15"/>
        <v>2.0980392156862746</v>
      </c>
      <c r="P50" s="84">
        <f t="shared" si="16"/>
        <v>-0.13951892146618305</v>
      </c>
    </row>
    <row r="51" spans="1:21">
      <c r="A51" s="32" t="s">
        <v>54</v>
      </c>
      <c r="B51" s="10">
        <f>VLOOKUP(A51,'T2019'!A:N,14,0)</f>
        <v>2257</v>
      </c>
      <c r="C51" s="10">
        <f>VLOOKUP(A51,'T22'!A:N,14,FALSE)</f>
        <v>782</v>
      </c>
      <c r="D51" s="9">
        <f t="shared" si="6"/>
        <v>-1475</v>
      </c>
      <c r="E51" s="75">
        <f t="shared" si="7"/>
        <v>-0.65352237483385023</v>
      </c>
      <c r="F51" s="93">
        <f t="shared" si="8"/>
        <v>1.4655187527312088E-3</v>
      </c>
      <c r="G51" s="93">
        <f t="shared" si="9"/>
        <v>8.9811865962106745E-4</v>
      </c>
      <c r="H51" s="10">
        <f>VLOOKUP(A51,'N2019'!A:N,14,0)</f>
        <v>4564</v>
      </c>
      <c r="I51" s="10">
        <f>VLOOKUP(A51,'N22'!A:N,14,0)</f>
        <v>1909</v>
      </c>
      <c r="J51" s="9">
        <f t="shared" si="10"/>
        <v>-2655</v>
      </c>
      <c r="K51" s="75">
        <f t="shared" si="11"/>
        <v>-0.58172655565293607</v>
      </c>
      <c r="L51" s="93">
        <f t="shared" si="12"/>
        <v>1.381756993025518E-3</v>
      </c>
      <c r="M51" s="93">
        <f t="shared" si="13"/>
        <v>9.5265660946069358E-4</v>
      </c>
      <c r="N51" s="53">
        <f t="shared" si="14"/>
        <v>2.0221533008418255</v>
      </c>
      <c r="O51" s="56">
        <f t="shared" si="15"/>
        <v>2.4411764705882355</v>
      </c>
      <c r="P51" s="84">
        <f t="shared" si="16"/>
        <v>0.20721632211166674</v>
      </c>
    </row>
    <row r="52" spans="1:21">
      <c r="A52" s="32" t="s">
        <v>56</v>
      </c>
      <c r="B52" s="10">
        <f>VLOOKUP(A52,'T2019'!A:N,14,0)</f>
        <v>10119</v>
      </c>
      <c r="C52" s="10">
        <f>VLOOKUP(A52,'T22'!A:N,14,FALSE)</f>
        <v>617</v>
      </c>
      <c r="D52" s="9">
        <f t="shared" si="6"/>
        <v>-9502</v>
      </c>
      <c r="E52" s="75">
        <f t="shared" si="7"/>
        <v>-0.93902559541456665</v>
      </c>
      <c r="F52" s="93">
        <f t="shared" si="8"/>
        <v>6.5704848289264957E-3</v>
      </c>
      <c r="G52" s="93">
        <f t="shared" si="9"/>
        <v>7.0861791941969135E-4</v>
      </c>
      <c r="H52" s="10">
        <f>VLOOKUP(A52,'N2019'!A:N,14,0)</f>
        <v>12639</v>
      </c>
      <c r="I52" s="10">
        <f>VLOOKUP(A52,'N22'!A:N,14,0)</f>
        <v>1128</v>
      </c>
      <c r="J52" s="9">
        <f t="shared" si="10"/>
        <v>-11511</v>
      </c>
      <c r="K52" s="75">
        <f t="shared" si="11"/>
        <v>-0.91075243294564445</v>
      </c>
      <c r="L52" s="93">
        <f t="shared" si="12"/>
        <v>3.8264738463736903E-3</v>
      </c>
      <c r="M52" s="93">
        <f t="shared" si="13"/>
        <v>5.6291076766456908E-4</v>
      </c>
      <c r="N52" s="53">
        <f t="shared" si="14"/>
        <v>1.2490364660539579</v>
      </c>
      <c r="O52" s="56">
        <f t="shared" si="15"/>
        <v>1.8282009724473258</v>
      </c>
      <c r="P52" s="84">
        <f t="shared" si="16"/>
        <v>0.46368902921073585</v>
      </c>
    </row>
    <row r="53" spans="1:21" ht="15" thickBot="1">
      <c r="A53" s="33" t="s">
        <v>55</v>
      </c>
      <c r="B53" s="13">
        <f>VLOOKUP(A53,'T2019'!A:N,14,0)</f>
        <v>240</v>
      </c>
      <c r="C53" s="13">
        <f>VLOOKUP(A53,'T22'!A:N,14,FALSE)</f>
        <v>276</v>
      </c>
      <c r="D53" s="14">
        <f t="shared" si="6"/>
        <v>36</v>
      </c>
      <c r="E53" s="81">
        <f t="shared" si="7"/>
        <v>0.14999999999999991</v>
      </c>
      <c r="F53" s="96">
        <f t="shared" si="8"/>
        <v>1.5583717352923797E-4</v>
      </c>
      <c r="G53" s="96">
        <f t="shared" si="9"/>
        <v>3.1698305633684731E-4</v>
      </c>
      <c r="H53" s="13">
        <f>VLOOKUP(A53,'N2019'!A:N,14,0)</f>
        <v>778</v>
      </c>
      <c r="I53" s="13">
        <f>VLOOKUP(A53,'N22'!A:N,14,0)</f>
        <v>633</v>
      </c>
      <c r="J53" s="14">
        <f t="shared" si="10"/>
        <v>-145</v>
      </c>
      <c r="K53" s="81">
        <f t="shared" si="11"/>
        <v>-0.18637532133676094</v>
      </c>
      <c r="L53" s="96">
        <f t="shared" si="12"/>
        <v>2.355405215981273E-4</v>
      </c>
      <c r="M53" s="96">
        <f t="shared" si="13"/>
        <v>3.1588875525857466E-4</v>
      </c>
      <c r="N53" s="60">
        <f t="shared" si="14"/>
        <v>3.2416666666666667</v>
      </c>
      <c r="O53" s="61">
        <f t="shared" si="15"/>
        <v>2.2934782608695654</v>
      </c>
      <c r="P53" s="85">
        <f t="shared" si="16"/>
        <v>-0.29250027942327028</v>
      </c>
    </row>
    <row r="54" spans="1:21" ht="15" thickBot="1">
      <c r="E54" s="4"/>
      <c r="F54" s="3"/>
      <c r="G54" s="3"/>
      <c r="H54" s="5"/>
      <c r="I54" s="5"/>
      <c r="J54" s="15"/>
      <c r="K54" s="2"/>
      <c r="L54" s="6"/>
      <c r="M54" s="6"/>
      <c r="N54" s="62"/>
      <c r="O54" s="63"/>
      <c r="P54" s="2"/>
      <c r="U54" s="5"/>
    </row>
    <row r="55" spans="1:21" ht="15">
      <c r="A55" s="21" t="s">
        <v>57</v>
      </c>
      <c r="B55" s="11">
        <f>'T2019'!N9</f>
        <v>1334775</v>
      </c>
      <c r="C55" s="11">
        <f>'T22'!N9</f>
        <v>753981</v>
      </c>
      <c r="D55" s="12">
        <f t="shared" ref="D55:D61" si="17">C55-B55</f>
        <v>-580794</v>
      </c>
      <c r="E55" s="80">
        <f t="shared" ref="E55:E61" si="18">C55/B55-1</f>
        <v>-0.43512502107096707</v>
      </c>
      <c r="F55" s="95">
        <f>B55/$B$7</f>
        <v>0.86669818040620261</v>
      </c>
      <c r="G55" s="95">
        <f>C55/$C$7</f>
        <v>0.86593913695620461</v>
      </c>
      <c r="H55" s="11">
        <f>'N2019'!N9</f>
        <v>2808180</v>
      </c>
      <c r="I55" s="11">
        <f>'N22'!N9</f>
        <v>1689749</v>
      </c>
      <c r="J55" s="12">
        <f t="shared" ref="J55:J61" si="19">I55-H55</f>
        <v>-1118431</v>
      </c>
      <c r="K55" s="80">
        <f t="shared" ref="K55:K61" si="20">I55/H55-1</f>
        <v>-0.39827610765691657</v>
      </c>
      <c r="L55" s="95">
        <f>H55/$H$7</f>
        <v>0.85018018244399629</v>
      </c>
      <c r="M55" s="95">
        <f>I55/$I$7</f>
        <v>0.8432428251333669</v>
      </c>
      <c r="N55" s="58">
        <f>H55/B55</f>
        <v>2.1038602011574983</v>
      </c>
      <c r="O55" s="59">
        <f t="shared" ref="O55:O61" si="21">I55/C55</f>
        <v>2.2411028925132066</v>
      </c>
      <c r="P55" s="83">
        <f t="shared" si="5"/>
        <v>6.5233750455567563E-2</v>
      </c>
      <c r="U55" s="5"/>
    </row>
    <row r="56" spans="1:21" ht="15">
      <c r="A56" s="18" t="s">
        <v>58</v>
      </c>
      <c r="B56" s="10">
        <f>'T2019'!N58</f>
        <v>103329</v>
      </c>
      <c r="C56" s="10">
        <f>'T22'!N58</f>
        <v>47299</v>
      </c>
      <c r="D56" s="9">
        <f t="shared" si="17"/>
        <v>-56030</v>
      </c>
      <c r="E56" s="75">
        <f t="shared" si="18"/>
        <v>-0.54224854590676386</v>
      </c>
      <c r="F56" s="93">
        <f t="shared" ref="F56:F61" si="22">B56/$B$7</f>
        <v>6.70937470983443E-2</v>
      </c>
      <c r="G56" s="93">
        <f t="shared" ref="G56:G61" si="23">C56/$C$7</f>
        <v>5.4322397035059936E-2</v>
      </c>
      <c r="H56" s="10">
        <f>'N2019'!N58</f>
        <v>269672</v>
      </c>
      <c r="I56" s="10">
        <f>'N22'!N58</f>
        <v>168955</v>
      </c>
      <c r="J56" s="9">
        <f t="shared" si="19"/>
        <v>-100717</v>
      </c>
      <c r="K56" s="75">
        <f t="shared" si="20"/>
        <v>-0.37347963451897115</v>
      </c>
      <c r="L56" s="93">
        <f t="shared" ref="L56:L61" si="24">H56/$H$7</f>
        <v>8.1643552108496387E-2</v>
      </c>
      <c r="M56" s="93">
        <f t="shared" ref="M56:M61" si="25">I56/$I$7</f>
        <v>8.4314351729403603E-2</v>
      </c>
      <c r="N56" s="53">
        <f t="shared" ref="N56:N61" si="26">H56/B56</f>
        <v>2.6098384770974268</v>
      </c>
      <c r="O56" s="56">
        <f t="shared" si="21"/>
        <v>3.5720628343093934</v>
      </c>
      <c r="P56" s="84">
        <f t="shared" si="5"/>
        <v>0.36869115297975052</v>
      </c>
      <c r="U56" s="5"/>
    </row>
    <row r="57" spans="1:21" ht="15">
      <c r="A57" s="18" t="s">
        <v>59</v>
      </c>
      <c r="B57" s="10">
        <f>'T2019'!N50</f>
        <v>57303</v>
      </c>
      <c r="C57" s="10">
        <f>'T22'!N50</f>
        <v>51443</v>
      </c>
      <c r="D57" s="9">
        <f t="shared" si="17"/>
        <v>-5860</v>
      </c>
      <c r="E57" s="75">
        <f t="shared" si="18"/>
        <v>-0.10226340680243617</v>
      </c>
      <c r="F57" s="93">
        <f t="shared" si="22"/>
        <v>3.720807314477468E-2</v>
      </c>
      <c r="G57" s="93">
        <f t="shared" si="23"/>
        <v>5.9081736837450861E-2</v>
      </c>
      <c r="H57" s="10">
        <f>'N2019'!N50</f>
        <v>118518</v>
      </c>
      <c r="I57" s="10">
        <f>'N22'!N50</f>
        <v>104707</v>
      </c>
      <c r="J57" s="9">
        <f t="shared" si="19"/>
        <v>-13811</v>
      </c>
      <c r="K57" s="75">
        <f t="shared" si="20"/>
        <v>-0.11653082232234768</v>
      </c>
      <c r="L57" s="93">
        <f t="shared" si="24"/>
        <v>3.588148012694968E-2</v>
      </c>
      <c r="M57" s="93">
        <f t="shared" si="25"/>
        <v>5.2252391622211021E-2</v>
      </c>
      <c r="N57" s="53">
        <f t="shared" si="26"/>
        <v>2.068268677032616</v>
      </c>
      <c r="O57" s="56">
        <f t="shared" si="21"/>
        <v>2.035398402114962</v>
      </c>
      <c r="P57" s="84">
        <f t="shared" si="5"/>
        <v>-1.5892652285782072E-2</v>
      </c>
      <c r="U57" s="5"/>
    </row>
    <row r="58" spans="1:21">
      <c r="A58" s="22" t="s">
        <v>60</v>
      </c>
      <c r="B58" s="10">
        <f>'T2019'!N51</f>
        <v>47741</v>
      </c>
      <c r="C58" s="10">
        <f>'T22'!N51</f>
        <v>45813</v>
      </c>
      <c r="D58" s="9">
        <f t="shared" si="17"/>
        <v>-1928</v>
      </c>
      <c r="E58" s="75">
        <f t="shared" si="18"/>
        <v>-4.0384575103160847E-2</v>
      </c>
      <c r="F58" s="93">
        <f t="shared" si="22"/>
        <v>3.0999260422747293E-2</v>
      </c>
      <c r="G58" s="93">
        <f t="shared" si="23"/>
        <v>5.2615741883912992E-2</v>
      </c>
      <c r="H58" s="10">
        <f>'N2019'!N51</f>
        <v>99911</v>
      </c>
      <c r="I58" s="10">
        <f>'N22'!N51</f>
        <v>91951</v>
      </c>
      <c r="J58" s="9">
        <f t="shared" si="19"/>
        <v>-7960</v>
      </c>
      <c r="K58" s="75">
        <f t="shared" si="20"/>
        <v>-7.9670907107325495E-2</v>
      </c>
      <c r="L58" s="93">
        <f t="shared" si="24"/>
        <v>3.0248186443946654E-2</v>
      </c>
      <c r="M58" s="93">
        <f t="shared" si="25"/>
        <v>4.5886709217663822E-2</v>
      </c>
      <c r="N58" s="53">
        <f t="shared" si="26"/>
        <v>2.0927714124128109</v>
      </c>
      <c r="O58" s="56">
        <f t="shared" si="21"/>
        <v>2.007094056272237</v>
      </c>
      <c r="P58" s="84">
        <f t="shared" si="5"/>
        <v>-4.0939662895048023E-2</v>
      </c>
      <c r="U58" s="5"/>
    </row>
    <row r="59" spans="1:21">
      <c r="A59" s="22" t="s">
        <v>61</v>
      </c>
      <c r="B59" s="10">
        <f>'T2019'!N55</f>
        <v>9562</v>
      </c>
      <c r="C59" s="10">
        <f>'T22'!N55</f>
        <v>5630</v>
      </c>
      <c r="D59" s="9">
        <f t="shared" si="17"/>
        <v>-3932</v>
      </c>
      <c r="E59" s="75">
        <f t="shared" si="18"/>
        <v>-0.41121104371470407</v>
      </c>
      <c r="F59" s="93">
        <f t="shared" si="22"/>
        <v>6.2088127220273895E-3</v>
      </c>
      <c r="G59" s="93">
        <f t="shared" si="23"/>
        <v>6.4659949535378642E-3</v>
      </c>
      <c r="H59" s="10">
        <f>'N2019'!N55</f>
        <v>18607</v>
      </c>
      <c r="I59" s="10">
        <f>'N22'!N55</f>
        <v>12756</v>
      </c>
      <c r="J59" s="9">
        <f t="shared" si="19"/>
        <v>-5851</v>
      </c>
      <c r="K59" s="75">
        <f t="shared" si="20"/>
        <v>-0.31445155049175044</v>
      </c>
      <c r="L59" s="93">
        <f t="shared" si="24"/>
        <v>5.6332936830030267E-3</v>
      </c>
      <c r="M59" s="93">
        <f t="shared" si="25"/>
        <v>6.3656824045472014E-3</v>
      </c>
      <c r="N59" s="53">
        <f t="shared" si="26"/>
        <v>1.9459318134281531</v>
      </c>
      <c r="O59" s="56">
        <f t="shared" si="21"/>
        <v>2.2657193605683839</v>
      </c>
      <c r="P59" s="84">
        <f t="shared" si="5"/>
        <v>0.16433646078115149</v>
      </c>
      <c r="U59" s="5"/>
    </row>
    <row r="60" spans="1:21" ht="15">
      <c r="A60" s="18" t="s">
        <v>62</v>
      </c>
      <c r="B60" s="10">
        <f>'T2019'!N64</f>
        <v>8141</v>
      </c>
      <c r="C60" s="10">
        <f>'T22'!N64</f>
        <v>2092</v>
      </c>
      <c r="D60" s="9">
        <f t="shared" si="17"/>
        <v>-6049</v>
      </c>
      <c r="E60" s="75">
        <f t="shared" si="18"/>
        <v>-0.74302911190271459</v>
      </c>
      <c r="F60" s="93">
        <f t="shared" si="22"/>
        <v>5.2861267904230269E-3</v>
      </c>
      <c r="G60" s="93">
        <f t="shared" si="23"/>
        <v>2.4026396878865383E-3</v>
      </c>
      <c r="H60" s="10">
        <f>'N2019'!N64</f>
        <v>16529</v>
      </c>
      <c r="I60" s="10">
        <f>'N22'!N64</f>
        <v>4344</v>
      </c>
      <c r="J60" s="9">
        <f t="shared" si="19"/>
        <v>-12185</v>
      </c>
      <c r="K60" s="75">
        <f t="shared" si="20"/>
        <v>-0.73718918264867805</v>
      </c>
      <c r="L60" s="93">
        <f t="shared" si="24"/>
        <v>5.0041764543643265E-3</v>
      </c>
      <c r="M60" s="93">
        <f t="shared" si="25"/>
        <v>2.1678052967507872E-3</v>
      </c>
      <c r="N60" s="53">
        <f t="shared" si="26"/>
        <v>2.0303402530401669</v>
      </c>
      <c r="O60" s="56">
        <f t="shared" si="21"/>
        <v>2.0764818355640537</v>
      </c>
      <c r="P60" s="84">
        <f t="shared" si="5"/>
        <v>2.2726034444126242E-2</v>
      </c>
      <c r="U60" s="5"/>
    </row>
    <row r="61" spans="1:21" ht="15.75" thickBot="1">
      <c r="A61" s="23" t="s">
        <v>63</v>
      </c>
      <c r="B61" s="13">
        <f>'T2019'!N47</f>
        <v>4764</v>
      </c>
      <c r="C61" s="13">
        <f>'T22'!N47</f>
        <v>3319</v>
      </c>
      <c r="D61" s="14">
        <f t="shared" si="17"/>
        <v>-1445</v>
      </c>
      <c r="E61" s="81">
        <f t="shared" si="18"/>
        <v>-0.30331654072208225</v>
      </c>
      <c r="F61" s="96">
        <f t="shared" si="22"/>
        <v>3.0933678945553739E-3</v>
      </c>
      <c r="G61" s="96">
        <f t="shared" si="23"/>
        <v>3.8118361013840447E-3</v>
      </c>
      <c r="H61" s="13">
        <f>'N2019'!N47</f>
        <v>9677</v>
      </c>
      <c r="I61" s="13">
        <f>'N22'!N47</f>
        <v>9950</v>
      </c>
      <c r="J61" s="14">
        <f t="shared" si="19"/>
        <v>273</v>
      </c>
      <c r="K61" s="81">
        <f t="shared" si="20"/>
        <v>2.8211222486307808E-2</v>
      </c>
      <c r="L61" s="96">
        <f t="shared" si="24"/>
        <v>2.9297244569474008E-3</v>
      </c>
      <c r="M61" s="96">
        <f t="shared" si="25"/>
        <v>4.9653919665447362E-3</v>
      </c>
      <c r="N61" s="60">
        <f t="shared" si="26"/>
        <v>2.0312762384550798</v>
      </c>
      <c r="O61" s="61">
        <f t="shared" si="21"/>
        <v>2.9978909310033144</v>
      </c>
      <c r="P61" s="85">
        <f t="shared" si="5"/>
        <v>0.47586570169471831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 customHeight="1">
      <c r="A65" s="100" t="s">
        <v>65</v>
      </c>
    </row>
    <row r="66" spans="1:3">
      <c r="A66" s="206" t="s">
        <v>66</v>
      </c>
    </row>
    <row r="67" spans="1:3" ht="15" thickBot="1">
      <c r="A67" s="207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B11:B53">
    <cfRule type="cellIs" dxfId="15" priority="35" operator="lessThan">
      <formula>#REF!</formula>
    </cfRule>
  </conditionalFormatting>
  <conditionalFormatting sqref="B55:B61">
    <cfRule type="cellIs" dxfId="14" priority="34" operator="lessThan">
      <formula>#REF!</formula>
    </cfRule>
  </conditionalFormatting>
  <conditionalFormatting sqref="D1:D2 J1:J2 D4:D1048576 J4:J1048576">
    <cfRule type="cellIs" dxfId="13" priority="1" operator="lessThan">
      <formula>0</formula>
    </cfRule>
  </conditionalFormatting>
  <conditionalFormatting sqref="E5:E61">
    <cfRule type="cellIs" dxfId="12" priority="5" operator="lessThan">
      <formula>0</formula>
    </cfRule>
    <cfRule type="cellIs" dxfId="11" priority="6" operator="greaterThan">
      <formula>0</formula>
    </cfRule>
  </conditionalFormatting>
  <conditionalFormatting sqref="H5:H9">
    <cfRule type="cellIs" dxfId="10" priority="19" operator="lessThan">
      <formula>G5</formula>
    </cfRule>
  </conditionalFormatting>
  <conditionalFormatting sqref="H11:H53">
    <cfRule type="cellIs" dxfId="9" priority="36" operator="lessThan">
      <formula>#REF!</formula>
    </cfRule>
  </conditionalFormatting>
  <conditionalFormatting sqref="H55:H61">
    <cfRule type="cellIs" dxfId="8" priority="33" operator="lessThan">
      <formula>#REF!</formula>
    </cfRule>
  </conditionalFormatting>
  <conditionalFormatting sqref="K1:K2 P1:P2 K5:K1048576 P5:P1048576">
    <cfRule type="cellIs" dxfId="7" priority="3" operator="lessThan">
      <formula>0</formula>
    </cfRule>
    <cfRule type="cellIs" dxfId="6" priority="4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16B4-0D92-4491-A008-F762275F309F}">
  <sheetPr>
    <tabColor theme="6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5" t="s">
        <v>106</v>
      </c>
      <c r="B3" s="262" t="s">
        <v>1</v>
      </c>
      <c r="C3" s="262"/>
      <c r="D3" s="262"/>
      <c r="E3" s="262"/>
      <c r="F3" s="262"/>
      <c r="G3" s="262"/>
      <c r="H3" s="262" t="s">
        <v>2</v>
      </c>
      <c r="I3" s="262"/>
      <c r="J3" s="262"/>
      <c r="K3" s="262"/>
      <c r="L3" s="262"/>
      <c r="M3" s="262"/>
      <c r="N3" s="263" t="s">
        <v>3</v>
      </c>
      <c r="O3" s="263"/>
      <c r="P3" s="264"/>
    </row>
    <row r="4" spans="1:29" s="139" customFormat="1" ht="74.25" customHeight="1">
      <c r="A4" s="154" t="s">
        <v>107</v>
      </c>
      <c r="B4" s="52">
        <v>2020</v>
      </c>
      <c r="C4" s="52">
        <v>2021</v>
      </c>
      <c r="D4" s="52" t="s">
        <v>4</v>
      </c>
      <c r="E4" s="77" t="s">
        <v>5</v>
      </c>
      <c r="F4" s="52" t="s">
        <v>6</v>
      </c>
      <c r="G4" s="52" t="s">
        <v>7</v>
      </c>
      <c r="H4" s="52">
        <v>2020</v>
      </c>
      <c r="I4" s="52">
        <v>2021</v>
      </c>
      <c r="J4" s="52" t="s">
        <v>8</v>
      </c>
      <c r="K4" s="77" t="s">
        <v>5</v>
      </c>
      <c r="L4" s="52" t="s">
        <v>6</v>
      </c>
      <c r="M4" s="52" t="s">
        <v>7</v>
      </c>
      <c r="N4" s="52">
        <v>2020</v>
      </c>
      <c r="O4" s="52">
        <v>2021</v>
      </c>
      <c r="P4" s="77" t="s">
        <v>5</v>
      </c>
    </row>
    <row r="5" spans="1:29" ht="15.75" customHeight="1">
      <c r="A5" s="18" t="s">
        <v>9</v>
      </c>
      <c r="B5" s="10">
        <f>'T20'!N6</f>
        <v>1815455</v>
      </c>
      <c r="C5" s="10">
        <f>'T21'!N6</f>
        <v>1792070</v>
      </c>
      <c r="D5" s="9">
        <f>C5-B5</f>
        <v>-23385</v>
      </c>
      <c r="E5" s="75">
        <f>C5/B5-1</f>
        <v>-1.2881068382306404E-2</v>
      </c>
      <c r="F5" s="48">
        <f t="array" ref="F5:F7">B5:B7/B5</f>
        <v>1</v>
      </c>
      <c r="G5" s="48">
        <f t="array" ref="G5:G7">C5:C7/C5</f>
        <v>1</v>
      </c>
      <c r="H5" s="10">
        <f>'N20'!N6</f>
        <v>4211094</v>
      </c>
      <c r="I5" s="10">
        <f>'N21'!N6</f>
        <v>4181405</v>
      </c>
      <c r="J5" s="9">
        <f>I5-H5</f>
        <v>-29689</v>
      </c>
      <c r="K5" s="75">
        <f>I5/H5-1</f>
        <v>-7.0501869585433141E-3</v>
      </c>
      <c r="L5" s="48">
        <f t="array" ref="L5:L7">H5:H7/H5</f>
        <v>1</v>
      </c>
      <c r="M5" s="48">
        <f t="array" ref="M5:M7">I5:I7/I5</f>
        <v>1</v>
      </c>
      <c r="N5" s="64">
        <f t="shared" ref="N5:O9" si="0">H5/B5</f>
        <v>2.319580490841139</v>
      </c>
      <c r="O5" s="65">
        <f t="shared" si="0"/>
        <v>2.3332821820576206</v>
      </c>
      <c r="P5" s="75">
        <f>O5/N5-1</f>
        <v>5.9069695018485469E-3</v>
      </c>
    </row>
    <row r="6" spans="1:29" ht="15">
      <c r="A6" s="18" t="s">
        <v>10</v>
      </c>
      <c r="B6" s="10">
        <f>'T20'!N7</f>
        <v>1354352</v>
      </c>
      <c r="C6" s="10">
        <f>'T21'!N7</f>
        <v>1452638</v>
      </c>
      <c r="D6" s="9">
        <f t="shared" ref="D6:D9" si="1">C6-B6</f>
        <v>98286</v>
      </c>
      <c r="E6" s="75">
        <f t="shared" ref="E6:E9" si="2">C6/B6-1</f>
        <v>7.2570498659137339E-2</v>
      </c>
      <c r="F6" s="48">
        <v>0.74601243214510959</v>
      </c>
      <c r="G6" s="48">
        <v>0.81059222016997101</v>
      </c>
      <c r="H6" s="10">
        <f>'N20'!N7</f>
        <v>3211480</v>
      </c>
      <c r="I6" s="10">
        <f>'N21'!N7</f>
        <v>3380728</v>
      </c>
      <c r="J6" s="9">
        <f t="shared" ref="J6:J9" si="3">I6-H6</f>
        <v>169248</v>
      </c>
      <c r="K6" s="75">
        <f t="shared" ref="K6:K9" si="4">I6/H6-1</f>
        <v>5.2700935394273118E-2</v>
      </c>
      <c r="L6" s="48">
        <v>0.76262367926244345</v>
      </c>
      <c r="M6" s="48">
        <v>0.80851484130334184</v>
      </c>
      <c r="N6" s="64">
        <f>H6/B6</f>
        <v>2.3712299313620093</v>
      </c>
      <c r="O6" s="65">
        <f t="shared" si="0"/>
        <v>2.327302466271707</v>
      </c>
      <c r="P6" s="75">
        <f t="shared" ref="P6:P61" si="5">O6/N6-1</f>
        <v>-1.8525181598509466E-2</v>
      </c>
    </row>
    <row r="7" spans="1:29" ht="15">
      <c r="A7" s="18" t="s">
        <v>11</v>
      </c>
      <c r="B7" s="10">
        <f>'T20'!N8</f>
        <v>461103</v>
      </c>
      <c r="C7" s="10">
        <f>'T21'!N8</f>
        <v>339432</v>
      </c>
      <c r="D7" s="9">
        <f t="shared" si="1"/>
        <v>-121671</v>
      </c>
      <c r="E7" s="75">
        <f>C7/B7-1</f>
        <v>-0.26386946083629903</v>
      </c>
      <c r="F7" s="48">
        <v>0.25398756785489035</v>
      </c>
      <c r="G7" s="48">
        <v>0.18940777983002896</v>
      </c>
      <c r="H7" s="10">
        <f>'N20'!N8</f>
        <v>999614</v>
      </c>
      <c r="I7" s="10">
        <f>'N21'!N8</f>
        <v>800677</v>
      </c>
      <c r="J7" s="9">
        <f t="shared" si="3"/>
        <v>-198937</v>
      </c>
      <c r="K7" s="75">
        <f t="shared" si="4"/>
        <v>-0.19901381933426299</v>
      </c>
      <c r="L7" s="48">
        <v>0.23737632073755655</v>
      </c>
      <c r="M7" s="48">
        <v>0.19148515869665819</v>
      </c>
      <c r="N7" s="64">
        <f t="shared" si="0"/>
        <v>2.1678757240790021</v>
      </c>
      <c r="O7" s="65">
        <f t="shared" si="0"/>
        <v>2.3588730585212945</v>
      </c>
      <c r="P7" s="75">
        <f t="shared" si="5"/>
        <v>8.8103451835752855E-2</v>
      </c>
      <c r="U7" s="5"/>
    </row>
    <row r="8" spans="1:29" ht="15">
      <c r="A8" s="19" t="s">
        <v>12</v>
      </c>
      <c r="B8" s="10">
        <f>'T20'!N10</f>
        <v>271416</v>
      </c>
      <c r="C8" s="10">
        <f>'T21'!N10</f>
        <v>201417</v>
      </c>
      <c r="D8" s="9">
        <f t="shared" si="1"/>
        <v>-69999</v>
      </c>
      <c r="E8" s="75">
        <f t="shared" si="2"/>
        <v>-0.257902997612521</v>
      </c>
      <c r="F8" s="48">
        <f t="array" ref="F8:F9">B8:B9/B7</f>
        <v>0.58862336614595867</v>
      </c>
      <c r="G8" s="48">
        <f t="array" ref="G8:G9">C8:C9/C7</f>
        <v>0.59339425864385209</v>
      </c>
      <c r="H8" s="10">
        <f>'N20'!N10</f>
        <v>578131</v>
      </c>
      <c r="I8" s="10">
        <f>'N21'!N10</f>
        <v>456328</v>
      </c>
      <c r="J8" s="9">
        <f t="shared" si="3"/>
        <v>-121803</v>
      </c>
      <c r="K8" s="75">
        <f t="shared" si="4"/>
        <v>-0.21068408371113123</v>
      </c>
      <c r="L8" s="48">
        <f t="array" ref="L8:L9">H8:H9/H7</f>
        <v>0.57835424473846908</v>
      </c>
      <c r="M8" s="48">
        <f t="array" ref="M8:M9">I8:I9/I7</f>
        <v>0.56992769868498783</v>
      </c>
      <c r="N8" s="64">
        <f t="shared" si="0"/>
        <v>2.1300549709670764</v>
      </c>
      <c r="O8" s="65">
        <f t="shared" si="0"/>
        <v>2.2655883068459963</v>
      </c>
      <c r="P8" s="75">
        <f t="shared" si="5"/>
        <v>6.3629031985679596E-2</v>
      </c>
      <c r="U8" s="5"/>
    </row>
    <row r="9" spans="1:29" ht="15.75" thickBot="1">
      <c r="A9" s="20" t="s">
        <v>13</v>
      </c>
      <c r="B9" s="16">
        <f>B7-B8</f>
        <v>189687</v>
      </c>
      <c r="C9" s="10">
        <f>C7-C8</f>
        <v>138015</v>
      </c>
      <c r="D9" s="9">
        <f t="shared" si="1"/>
        <v>-51672</v>
      </c>
      <c r="E9" s="78">
        <f t="shared" si="2"/>
        <v>-0.27240664884783883</v>
      </c>
      <c r="F9" s="49">
        <v>0.41137663385404127</v>
      </c>
      <c r="G9" s="49">
        <v>0.40660574135614791</v>
      </c>
      <c r="H9" s="17">
        <f>H7-H8</f>
        <v>421483</v>
      </c>
      <c r="I9" s="17">
        <f>I7-I8</f>
        <v>344349</v>
      </c>
      <c r="J9" s="9">
        <f t="shared" si="3"/>
        <v>-77134</v>
      </c>
      <c r="K9" s="78">
        <f t="shared" si="4"/>
        <v>-0.18300619479314706</v>
      </c>
      <c r="L9" s="49">
        <v>0.42164575526153097</v>
      </c>
      <c r="M9" s="49">
        <v>0.43007230131501217</v>
      </c>
      <c r="N9" s="66">
        <f t="shared" si="0"/>
        <v>2.2219920184303614</v>
      </c>
      <c r="O9" s="67">
        <f t="shared" si="0"/>
        <v>2.4950114118030648</v>
      </c>
      <c r="P9" s="78">
        <f t="shared" si="5"/>
        <v>0.12287145548145006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68"/>
      <c r="O10" s="67"/>
      <c r="P10" s="82"/>
      <c r="U10" s="5"/>
    </row>
    <row r="11" spans="1:29">
      <c r="A11" s="31" t="s">
        <v>14</v>
      </c>
      <c r="B11" s="10">
        <f>VLOOKUP(A11,'T20'!A:N,14,0)</f>
        <v>45104</v>
      </c>
      <c r="C11" s="11">
        <f>VLOOKUP(A11,'T21'!A:N,14,FALSE)</f>
        <v>39422</v>
      </c>
      <c r="D11" s="12">
        <f t="shared" ref="D11:D53" si="6">C11-B11</f>
        <v>-5682</v>
      </c>
      <c r="E11" s="80">
        <f t="shared" ref="E11:E53" si="7">C11/B11-1</f>
        <v>-0.12597552323518979</v>
      </c>
      <c r="F11" s="50">
        <f t="shared" ref="F11:F53" si="8">B11/$B$7</f>
        <v>9.781762426182436E-2</v>
      </c>
      <c r="G11" s="50">
        <f t="shared" ref="G11:G53" si="9">C11/$C$7</f>
        <v>0.1161410827500059</v>
      </c>
      <c r="H11" s="11">
        <f>VLOOKUP(A11,'N20'!A:N,14,0)</f>
        <v>87127</v>
      </c>
      <c r="I11" s="11">
        <f>VLOOKUP(A11,'N21'!A:N,14,0)</f>
        <v>87688</v>
      </c>
      <c r="J11" s="12">
        <f t="shared" ref="J11:J53" si="10">I11-H11</f>
        <v>561</v>
      </c>
      <c r="K11" s="80">
        <f t="shared" ref="K11:K53" si="11">I11/H11-1</f>
        <v>6.438876582460118E-3</v>
      </c>
      <c r="L11" s="50">
        <f t="shared" ref="L11:L53" si="12">H11/$H$7</f>
        <v>8.7160644008587321E-2</v>
      </c>
      <c r="M11" s="50">
        <f t="shared" ref="M11:M53" si="13">I11/$I$7</f>
        <v>0.10951732096713157</v>
      </c>
      <c r="N11" s="69">
        <f t="shared" ref="N11:N53" si="14">H11/B11</f>
        <v>1.9316912025540971</v>
      </c>
      <c r="O11" s="70">
        <f t="shared" ref="O11:O53" si="15">I11/C11</f>
        <v>2.2243417381157728</v>
      </c>
      <c r="P11" s="83">
        <f t="shared" ref="P11:P53" si="16">O11/N11-1</f>
        <v>0.15149964713548991</v>
      </c>
      <c r="U11" s="5"/>
    </row>
    <row r="12" spans="1:29">
      <c r="A12" s="32" t="s">
        <v>15</v>
      </c>
      <c r="B12" s="10">
        <f>VLOOKUP(A12,'T20'!A:N,14,0)</f>
        <v>43629</v>
      </c>
      <c r="C12" s="10">
        <f>VLOOKUP(A12,'T21'!A:N,14,FALSE)</f>
        <v>38242</v>
      </c>
      <c r="D12" s="9">
        <f t="shared" si="6"/>
        <v>-5387</v>
      </c>
      <c r="E12" s="75">
        <f t="shared" si="7"/>
        <v>-0.12347291938848015</v>
      </c>
      <c r="F12" s="48">
        <f t="shared" si="8"/>
        <v>9.4618772812148255E-2</v>
      </c>
      <c r="G12" s="48">
        <f t="shared" si="9"/>
        <v>0.11266468688868463</v>
      </c>
      <c r="H12" s="10">
        <f>VLOOKUP(A12,'N20'!A:N,14,0)</f>
        <v>120889</v>
      </c>
      <c r="I12" s="10">
        <f>VLOOKUP(A12,'N21'!A:N,14,0)</f>
        <v>91394</v>
      </c>
      <c r="J12" s="9">
        <f t="shared" si="10"/>
        <v>-29495</v>
      </c>
      <c r="K12" s="75">
        <f t="shared" si="11"/>
        <v>-0.24398415074986146</v>
      </c>
      <c r="L12" s="48">
        <f t="shared" si="12"/>
        <v>0.12093568117293275</v>
      </c>
      <c r="M12" s="48">
        <f t="shared" si="13"/>
        <v>0.1141459040287157</v>
      </c>
      <c r="N12" s="64">
        <f t="shared" si="14"/>
        <v>2.7708404960003667</v>
      </c>
      <c r="O12" s="67">
        <f t="shared" si="15"/>
        <v>2.3898854662413052</v>
      </c>
      <c r="P12" s="84">
        <f t="shared" si="16"/>
        <v>-0.1374871741296404</v>
      </c>
      <c r="U12" s="5"/>
    </row>
    <row r="13" spans="1:29">
      <c r="A13" s="32" t="s">
        <v>16</v>
      </c>
      <c r="B13" s="10">
        <f>VLOOKUP(A13,'T20'!A:N,14,0)</f>
        <v>65995</v>
      </c>
      <c r="C13" s="10">
        <f>VLOOKUP(A13,'T21'!A:N,14,FALSE)</f>
        <v>32367</v>
      </c>
      <c r="D13" s="9">
        <f t="shared" si="6"/>
        <v>-33628</v>
      </c>
      <c r="E13" s="75">
        <f t="shared" si="7"/>
        <v>-0.50955375407227821</v>
      </c>
      <c r="F13" s="48">
        <f t="shared" si="8"/>
        <v>0.14312420435347417</v>
      </c>
      <c r="G13" s="48">
        <f t="shared" si="9"/>
        <v>9.5356360036767299E-2</v>
      </c>
      <c r="H13" s="10">
        <f>VLOOKUP(A13,'N20'!A:N,14,0)</f>
        <v>115882</v>
      </c>
      <c r="I13" s="10">
        <f>VLOOKUP(A13,'N21'!A:N,14,0)</f>
        <v>60784</v>
      </c>
      <c r="J13" s="9">
        <f t="shared" si="10"/>
        <v>-55098</v>
      </c>
      <c r="K13" s="75">
        <f t="shared" si="11"/>
        <v>-0.47546642274037387</v>
      </c>
      <c r="L13" s="48">
        <f t="shared" si="12"/>
        <v>0.11592674772462171</v>
      </c>
      <c r="M13" s="48">
        <f t="shared" si="13"/>
        <v>7.5915756291238534E-2</v>
      </c>
      <c r="N13" s="64">
        <f t="shared" si="14"/>
        <v>1.7559209030987195</v>
      </c>
      <c r="O13" s="67">
        <f t="shared" si="15"/>
        <v>1.8779621219142955</v>
      </c>
      <c r="P13" s="84">
        <f t="shared" si="16"/>
        <v>6.9502685798777497E-2</v>
      </c>
      <c r="U13" s="5"/>
    </row>
    <row r="14" spans="1:29">
      <c r="A14" s="32" t="s">
        <v>17</v>
      </c>
      <c r="B14" s="10">
        <f>VLOOKUP(A14,'T20'!A:N,14,0)</f>
        <v>50642</v>
      </c>
      <c r="C14" s="10">
        <f>VLOOKUP(A14,'T21'!A:N,14,FALSE)</f>
        <v>31662</v>
      </c>
      <c r="D14" s="9">
        <f t="shared" si="6"/>
        <v>-18980</v>
      </c>
      <c r="E14" s="75">
        <f t="shared" si="7"/>
        <v>-0.37478772560325424</v>
      </c>
      <c r="F14" s="48">
        <f t="shared" si="8"/>
        <v>0.1098279560098286</v>
      </c>
      <c r="G14" s="48">
        <f t="shared" si="9"/>
        <v>9.3279360814537221E-2</v>
      </c>
      <c r="H14" s="10">
        <f>VLOOKUP(A14,'N20'!A:N,14,0)</f>
        <v>99681</v>
      </c>
      <c r="I14" s="10">
        <f>VLOOKUP(A14,'N21'!A:N,14,0)</f>
        <v>63064</v>
      </c>
      <c r="J14" s="9">
        <f t="shared" si="10"/>
        <v>-36617</v>
      </c>
      <c r="K14" s="75">
        <f t="shared" si="11"/>
        <v>-0.36734182040709862</v>
      </c>
      <c r="L14" s="48">
        <f t="shared" si="12"/>
        <v>9.9719491723805384E-2</v>
      </c>
      <c r="M14" s="48">
        <f t="shared" si="13"/>
        <v>7.8763346518009134E-2</v>
      </c>
      <c r="N14" s="64">
        <f t="shared" si="14"/>
        <v>1.9683464318154891</v>
      </c>
      <c r="O14" s="67">
        <f t="shared" si="15"/>
        <v>1.9917882635335733</v>
      </c>
      <c r="P14" s="84">
        <f t="shared" si="16"/>
        <v>1.1909403415567787E-2</v>
      </c>
      <c r="U14" s="5"/>
    </row>
    <row r="15" spans="1:29">
      <c r="A15" s="32" t="s">
        <v>18</v>
      </c>
      <c r="B15" s="10">
        <f>VLOOKUP(A15,'T20'!A:N,14,0)</f>
        <v>33844</v>
      </c>
      <c r="C15" s="10">
        <f>VLOOKUP(A15,'T21'!A:N,14,FALSE)</f>
        <v>28138</v>
      </c>
      <c r="D15" s="9">
        <f t="shared" si="6"/>
        <v>-5706</v>
      </c>
      <c r="E15" s="75">
        <f t="shared" si="7"/>
        <v>-0.16859709254225264</v>
      </c>
      <c r="F15" s="48">
        <f t="shared" si="8"/>
        <v>7.3397917601924087E-2</v>
      </c>
      <c r="G15" s="48">
        <f t="shared" si="9"/>
        <v>8.2897310801574392E-2</v>
      </c>
      <c r="H15" s="10">
        <f>VLOOKUP(A15,'N20'!A:N,14,0)</f>
        <v>69796</v>
      </c>
      <c r="I15" s="10">
        <f>VLOOKUP(A15,'N21'!A:N,14,0)</f>
        <v>75035</v>
      </c>
      <c r="J15" s="9">
        <f t="shared" si="10"/>
        <v>5239</v>
      </c>
      <c r="K15" s="75">
        <f t="shared" si="11"/>
        <v>7.5061608115078338E-2</v>
      </c>
      <c r="L15" s="48">
        <f t="shared" si="12"/>
        <v>6.9822951659340507E-2</v>
      </c>
      <c r="M15" s="48">
        <f t="shared" si="13"/>
        <v>9.3714444151636683E-2</v>
      </c>
      <c r="N15" s="64">
        <f t="shared" si="14"/>
        <v>2.0622857818224798</v>
      </c>
      <c r="O15" s="67">
        <f t="shared" si="15"/>
        <v>2.6666785130428603</v>
      </c>
      <c r="P15" s="84">
        <f t="shared" si="16"/>
        <v>0.29306933915156397</v>
      </c>
      <c r="U15" s="5"/>
      <c r="AC15" s="5"/>
    </row>
    <row r="16" spans="1:29">
      <c r="A16" s="32" t="s">
        <v>19</v>
      </c>
      <c r="B16" s="10">
        <f>VLOOKUP(A16,'T20'!A:N,14,0)</f>
        <v>19269</v>
      </c>
      <c r="C16" s="10">
        <f>VLOOKUP(A16,'T21'!A:N,14,FALSE)</f>
        <v>17919</v>
      </c>
      <c r="D16" s="9">
        <f t="shared" si="6"/>
        <v>-1350</v>
      </c>
      <c r="E16" s="75">
        <f t="shared" si="7"/>
        <v>-7.0060719290051421E-2</v>
      </c>
      <c r="F16" s="48">
        <f t="shared" si="8"/>
        <v>4.1788927853429712E-2</v>
      </c>
      <c r="G16" s="48">
        <f t="shared" si="9"/>
        <v>5.2791133422894716E-2</v>
      </c>
      <c r="H16" s="10">
        <f>VLOOKUP(A16,'N20'!A:N,14,0)</f>
        <v>53320</v>
      </c>
      <c r="I16" s="10">
        <f>VLOOKUP(A16,'N21'!A:N,14,0)</f>
        <v>38735</v>
      </c>
      <c r="J16" s="9">
        <f t="shared" si="10"/>
        <v>-14585</v>
      </c>
      <c r="K16" s="75">
        <f t="shared" si="11"/>
        <v>-0.27353713428357085</v>
      </c>
      <c r="L16" s="48">
        <f t="shared" si="12"/>
        <v>5.334058946753447E-2</v>
      </c>
      <c r="M16" s="48">
        <f t="shared" si="13"/>
        <v>4.83778102780522E-2</v>
      </c>
      <c r="N16" s="64">
        <f t="shared" si="14"/>
        <v>2.7671389278115108</v>
      </c>
      <c r="O16" s="67">
        <f t="shared" si="15"/>
        <v>2.1616719683018024</v>
      </c>
      <c r="P16" s="84">
        <f t="shared" si="16"/>
        <v>-0.2188061298348194</v>
      </c>
      <c r="U16" s="5"/>
    </row>
    <row r="17" spans="1:21">
      <c r="A17" s="32" t="s">
        <v>20</v>
      </c>
      <c r="B17" s="10">
        <f>VLOOKUP(A17,'T20'!A:N,14,0)</f>
        <v>39292</v>
      </c>
      <c r="C17" s="10">
        <f>VLOOKUP(A17,'T21'!A:N,14,FALSE)</f>
        <v>15605</v>
      </c>
      <c r="D17" s="9">
        <f t="shared" si="6"/>
        <v>-23687</v>
      </c>
      <c r="E17" s="75">
        <f t="shared" si="7"/>
        <v>-0.60284536292375046</v>
      </c>
      <c r="F17" s="48">
        <f t="shared" si="8"/>
        <v>8.5213065193676898E-2</v>
      </c>
      <c r="G17" s="48">
        <f t="shared" si="9"/>
        <v>4.5973862216879963E-2</v>
      </c>
      <c r="H17" s="10">
        <f>VLOOKUP(A17,'N20'!A:N,14,0)</f>
        <v>73757</v>
      </c>
      <c r="I17" s="10">
        <f>VLOOKUP(A17,'N21'!A:N,14,0)</f>
        <v>29736</v>
      </c>
      <c r="J17" s="9">
        <f t="shared" si="10"/>
        <v>-44021</v>
      </c>
      <c r="K17" s="75">
        <f t="shared" si="11"/>
        <v>-0.59683826619846259</v>
      </c>
      <c r="L17" s="48">
        <f t="shared" si="12"/>
        <v>7.3785481195741562E-2</v>
      </c>
      <c r="M17" s="48">
        <f t="shared" si="13"/>
        <v>3.7138571483881763E-2</v>
      </c>
      <c r="N17" s="64">
        <f t="shared" si="14"/>
        <v>1.8771505650005089</v>
      </c>
      <c r="O17" s="67">
        <f t="shared" si="15"/>
        <v>1.9055430951618071</v>
      </c>
      <c r="P17" s="84">
        <f t="shared" si="16"/>
        <v>1.5125334478052643E-2</v>
      </c>
      <c r="U17" s="5"/>
    </row>
    <row r="18" spans="1:21">
      <c r="A18" s="32" t="s">
        <v>21</v>
      </c>
      <c r="B18" s="10">
        <f>VLOOKUP(A18,'T20'!A:N,14,0)</f>
        <v>10077</v>
      </c>
      <c r="C18" s="10">
        <f>VLOOKUP(A18,'T21'!A:N,14,FALSE)</f>
        <v>13995</v>
      </c>
      <c r="D18" s="9">
        <f t="shared" si="6"/>
        <v>3918</v>
      </c>
      <c r="E18" s="75">
        <f t="shared" si="7"/>
        <v>0.3888061923191426</v>
      </c>
      <c r="F18" s="48">
        <f t="shared" si="8"/>
        <v>2.1854119361617685E-2</v>
      </c>
      <c r="G18" s="48">
        <f t="shared" si="9"/>
        <v>4.1230644134907728E-2</v>
      </c>
      <c r="H18" s="10">
        <f>VLOOKUP(A18,'N20'!A:N,14,0)</f>
        <v>22678</v>
      </c>
      <c r="I18" s="10">
        <f>VLOOKUP(A18,'N21'!A:N,14,0)</f>
        <v>32868</v>
      </c>
      <c r="J18" s="9">
        <f t="shared" si="10"/>
        <v>10190</v>
      </c>
      <c r="K18" s="75">
        <f t="shared" si="11"/>
        <v>0.44933415645118613</v>
      </c>
      <c r="L18" s="48">
        <f t="shared" si="12"/>
        <v>2.2686757088236059E-2</v>
      </c>
      <c r="M18" s="48">
        <f t="shared" si="13"/>
        <v>4.1050261216445581E-2</v>
      </c>
      <c r="N18" s="64">
        <f t="shared" si="14"/>
        <v>2.2504713704475536</v>
      </c>
      <c r="O18" s="67">
        <f t="shared" si="15"/>
        <v>2.3485530546623794</v>
      </c>
      <c r="P18" s="84">
        <f t="shared" si="16"/>
        <v>4.3582729157456646E-2</v>
      </c>
      <c r="U18" s="5"/>
    </row>
    <row r="19" spans="1:21">
      <c r="A19" s="32" t="s">
        <v>22</v>
      </c>
      <c r="B19" s="10">
        <f>VLOOKUP(A19,'T20'!A:N,14,0)</f>
        <v>7361</v>
      </c>
      <c r="C19" s="10">
        <f>VLOOKUP(A19,'T21'!A:N,14,FALSE)</f>
        <v>9394</v>
      </c>
      <c r="D19" s="9">
        <f t="shared" si="6"/>
        <v>2033</v>
      </c>
      <c r="E19" s="75">
        <f t="shared" si="7"/>
        <v>0.27618530091020244</v>
      </c>
      <c r="F19" s="48">
        <f t="shared" si="8"/>
        <v>1.5963895268519181E-2</v>
      </c>
      <c r="G19" s="48">
        <f t="shared" si="9"/>
        <v>2.7675646373942351E-2</v>
      </c>
      <c r="H19" s="10">
        <f>VLOOKUP(A19,'N20'!A:N,14,0)</f>
        <v>16000</v>
      </c>
      <c r="I19" s="10">
        <f>VLOOKUP(A19,'N21'!A:N,14,0)</f>
        <v>19695</v>
      </c>
      <c r="J19" s="9">
        <f t="shared" si="10"/>
        <v>3695</v>
      </c>
      <c r="K19" s="75">
        <f t="shared" si="11"/>
        <v>0.23093750000000002</v>
      </c>
      <c r="L19" s="48">
        <f t="shared" si="12"/>
        <v>1.6006178384856556E-2</v>
      </c>
      <c r="M19" s="48">
        <f t="shared" si="13"/>
        <v>2.4597933998353892E-2</v>
      </c>
      <c r="N19" s="64">
        <f t="shared" si="14"/>
        <v>2.1736177149843772</v>
      </c>
      <c r="O19" s="67">
        <f t="shared" si="15"/>
        <v>2.096550989993613</v>
      </c>
      <c r="P19" s="84">
        <f t="shared" si="16"/>
        <v>-3.5455510166063409E-2</v>
      </c>
      <c r="U19" s="5"/>
    </row>
    <row r="20" spans="1:21">
      <c r="A20" s="32" t="s">
        <v>23</v>
      </c>
      <c r="B20" s="10">
        <f>VLOOKUP(A20,'T20'!A:N,14,0)</f>
        <v>8148</v>
      </c>
      <c r="C20" s="10">
        <f>VLOOKUP(A20,'T21'!A:N,14,FALSE)</f>
        <v>9368</v>
      </c>
      <c r="D20" s="9">
        <f t="shared" si="6"/>
        <v>1220</v>
      </c>
      <c r="E20" s="75">
        <f t="shared" si="7"/>
        <v>0.14972999509081975</v>
      </c>
      <c r="F20" s="48">
        <f t="shared" si="8"/>
        <v>1.7670672279295516E-2</v>
      </c>
      <c r="G20" s="48">
        <f t="shared" si="9"/>
        <v>2.7599047821065779E-2</v>
      </c>
      <c r="H20" s="10">
        <f>VLOOKUP(A20,'N20'!A:N,14,0)</f>
        <v>19947</v>
      </c>
      <c r="I20" s="10">
        <f>VLOOKUP(A20,'N21'!A:N,14,0)</f>
        <v>28653</v>
      </c>
      <c r="J20" s="9">
        <f t="shared" si="10"/>
        <v>8706</v>
      </c>
      <c r="K20" s="75">
        <f t="shared" si="11"/>
        <v>0.4364566100165439</v>
      </c>
      <c r="L20" s="48">
        <f t="shared" si="12"/>
        <v>1.9954702515170855E-2</v>
      </c>
      <c r="M20" s="48">
        <f t="shared" si="13"/>
        <v>3.5785966126165733E-2</v>
      </c>
      <c r="N20" s="64">
        <f t="shared" si="14"/>
        <v>2.4480854197349045</v>
      </c>
      <c r="O20" s="67">
        <f t="shared" si="15"/>
        <v>3.058603757472246</v>
      </c>
      <c r="P20" s="84">
        <f t="shared" si="16"/>
        <v>0.24938604381029017</v>
      </c>
      <c r="U20" s="5"/>
    </row>
    <row r="21" spans="1:21">
      <c r="A21" s="32" t="s">
        <v>24</v>
      </c>
      <c r="B21" s="10">
        <f>VLOOKUP(A21,'T20'!A:N,14,0)</f>
        <v>37468</v>
      </c>
      <c r="C21" s="10">
        <f>VLOOKUP(A21,'T21'!A:N,14,FALSE)</f>
        <v>8367</v>
      </c>
      <c r="D21" s="9">
        <f t="shared" si="6"/>
        <v>-29101</v>
      </c>
      <c r="E21" s="75">
        <f t="shared" si="7"/>
        <v>-0.77668944165688059</v>
      </c>
      <c r="F21" s="48">
        <f t="shared" si="8"/>
        <v>8.1257332960314718E-2</v>
      </c>
      <c r="G21" s="48">
        <f t="shared" si="9"/>
        <v>2.4650003535317825E-2</v>
      </c>
      <c r="H21" s="10">
        <f>VLOOKUP(A21,'N20'!A:N,14,0)</f>
        <v>88191</v>
      </c>
      <c r="I21" s="10">
        <f>VLOOKUP(A21,'N21'!A:N,14,0)</f>
        <v>21195</v>
      </c>
      <c r="J21" s="9">
        <f t="shared" si="10"/>
        <v>-66996</v>
      </c>
      <c r="K21" s="75">
        <f t="shared" si="11"/>
        <v>-0.75966935401571589</v>
      </c>
      <c r="L21" s="48">
        <f t="shared" si="12"/>
        <v>8.8225054871180278E-2</v>
      </c>
      <c r="M21" s="48">
        <f t="shared" si="13"/>
        <v>2.6471348621229285E-2</v>
      </c>
      <c r="N21" s="64">
        <f t="shared" si="14"/>
        <v>2.3537685491619516</v>
      </c>
      <c r="O21" s="67">
        <f t="shared" si="15"/>
        <v>2.5331660093223376</v>
      </c>
      <c r="P21" s="84">
        <f t="shared" si="16"/>
        <v>7.6217120083561074E-2</v>
      </c>
      <c r="U21" s="5"/>
    </row>
    <row r="22" spans="1:21">
      <c r="A22" s="32" t="s">
        <v>25</v>
      </c>
      <c r="B22" s="10">
        <f>VLOOKUP(A22,'T20'!A:N,14,0)</f>
        <v>5829</v>
      </c>
      <c r="C22" s="10">
        <f>VLOOKUP(A22,'T21'!A:N,14,FALSE)</f>
        <v>7401</v>
      </c>
      <c r="D22" s="9">
        <f t="shared" si="6"/>
        <v>1572</v>
      </c>
      <c r="E22" s="75">
        <f t="shared" si="7"/>
        <v>0.26968605249613997</v>
      </c>
      <c r="F22" s="48">
        <f t="shared" si="8"/>
        <v>1.264142718655051E-2</v>
      </c>
      <c r="G22" s="48">
        <f t="shared" si="9"/>
        <v>2.1804072686134483E-2</v>
      </c>
      <c r="H22" s="10">
        <f>VLOOKUP(A22,'N20'!A:N,14,0)</f>
        <v>27982</v>
      </c>
      <c r="I22" s="10">
        <f>VLOOKUP(A22,'N21'!A:N,14,0)</f>
        <v>30749</v>
      </c>
      <c r="J22" s="9">
        <f t="shared" si="10"/>
        <v>2767</v>
      </c>
      <c r="K22" s="75">
        <f t="shared" si="11"/>
        <v>9.8884997498391858E-2</v>
      </c>
      <c r="L22" s="48">
        <f t="shared" si="12"/>
        <v>2.7992805222816008E-2</v>
      </c>
      <c r="M22" s="48">
        <f t="shared" si="13"/>
        <v>3.8403750825863614E-2</v>
      </c>
      <c r="N22" s="64">
        <f t="shared" si="14"/>
        <v>4.8004803568365073</v>
      </c>
      <c r="O22" s="67">
        <f t="shared" si="15"/>
        <v>4.1547088231320091</v>
      </c>
      <c r="P22" s="84">
        <f t="shared" si="16"/>
        <v>-0.13452227396052896</v>
      </c>
      <c r="U22" s="5"/>
    </row>
    <row r="23" spans="1:21">
      <c r="A23" s="32" t="s">
        <v>26</v>
      </c>
      <c r="B23" s="10">
        <f>VLOOKUP(A23,'T20'!A:N,14,0)</f>
        <v>6131</v>
      </c>
      <c r="C23" s="10">
        <f>VLOOKUP(A23,'T21'!A:N,14,FALSE)</f>
        <v>6320</v>
      </c>
      <c r="D23" s="9">
        <f t="shared" si="6"/>
        <v>189</v>
      </c>
      <c r="E23" s="75">
        <f t="shared" si="7"/>
        <v>3.0826945033436637E-2</v>
      </c>
      <c r="F23" s="48">
        <f t="shared" si="8"/>
        <v>1.3296378466416398E-2</v>
      </c>
      <c r="G23" s="48">
        <f t="shared" si="9"/>
        <v>1.8619340545381696E-2</v>
      </c>
      <c r="H23" s="10">
        <f>VLOOKUP(A23,'N20'!A:N,14,0)</f>
        <v>10827</v>
      </c>
      <c r="I23" s="10">
        <f>VLOOKUP(A23,'N21'!A:N,14,0)</f>
        <v>12085</v>
      </c>
      <c r="J23" s="9">
        <f t="shared" si="10"/>
        <v>1258</v>
      </c>
      <c r="K23" s="75">
        <f t="shared" si="11"/>
        <v>0.11619100397155258</v>
      </c>
      <c r="L23" s="48">
        <f t="shared" si="12"/>
        <v>1.0831180835802619E-2</v>
      </c>
      <c r="M23" s="48">
        <f t="shared" si="13"/>
        <v>1.5093477144966073E-2</v>
      </c>
      <c r="N23" s="64">
        <f t="shared" si="14"/>
        <v>1.76594356548687</v>
      </c>
      <c r="O23" s="67">
        <f t="shared" si="15"/>
        <v>1.9121835443037976</v>
      </c>
      <c r="P23" s="84">
        <f t="shared" si="16"/>
        <v>8.281124135278306E-2</v>
      </c>
      <c r="U23" s="5"/>
    </row>
    <row r="24" spans="1:21">
      <c r="A24" s="32" t="s">
        <v>27</v>
      </c>
      <c r="B24" s="10">
        <f>VLOOKUP(A24,'T20'!A:N,14,0)</f>
        <v>5728</v>
      </c>
      <c r="C24" s="10">
        <f>VLOOKUP(A24,'T21'!A:N,14,FALSE)</f>
        <v>5962</v>
      </c>
      <c r="D24" s="9">
        <f t="shared" si="6"/>
        <v>234</v>
      </c>
      <c r="E24" s="75">
        <f t="shared" si="7"/>
        <v>4.08519553072626E-2</v>
      </c>
      <c r="F24" s="48">
        <f t="shared" si="8"/>
        <v>1.2422387188979469E-2</v>
      </c>
      <c r="G24" s="48">
        <f t="shared" si="9"/>
        <v>1.7564637394235076E-2</v>
      </c>
      <c r="H24" s="10">
        <f>VLOOKUP(A24,'N20'!A:N,14,0)</f>
        <v>11594</v>
      </c>
      <c r="I24" s="10">
        <f>VLOOKUP(A24,'N21'!A:N,14,0)</f>
        <v>14166</v>
      </c>
      <c r="J24" s="9">
        <f t="shared" si="10"/>
        <v>2572</v>
      </c>
      <c r="K24" s="75">
        <f t="shared" si="11"/>
        <v>0.22183888218043823</v>
      </c>
      <c r="L24" s="48">
        <f t="shared" si="12"/>
        <v>1.1598477012126681E-2</v>
      </c>
      <c r="M24" s="48">
        <f t="shared" si="13"/>
        <v>1.7692527698435198E-2</v>
      </c>
      <c r="N24" s="64">
        <f t="shared" si="14"/>
        <v>2.0240921787709496</v>
      </c>
      <c r="O24" s="67">
        <f t="shared" si="15"/>
        <v>2.376048305937605</v>
      </c>
      <c r="P24" s="84">
        <f t="shared" si="16"/>
        <v>0.17388344802575495</v>
      </c>
      <c r="U24" s="5"/>
    </row>
    <row r="25" spans="1:21">
      <c r="A25" s="32" t="s">
        <v>29</v>
      </c>
      <c r="B25" s="10">
        <f>VLOOKUP(A25,'T20'!A:N,14,0)</f>
        <v>6509</v>
      </c>
      <c r="C25" s="10">
        <f>VLOOKUP(A25,'T21'!A:N,14,FALSE)</f>
        <v>5810</v>
      </c>
      <c r="D25" s="9">
        <f t="shared" si="6"/>
        <v>-699</v>
      </c>
      <c r="E25" s="75">
        <f t="shared" si="7"/>
        <v>-0.10738976801351974</v>
      </c>
      <c r="F25" s="48">
        <f t="shared" si="8"/>
        <v>1.4116151922672375E-2</v>
      </c>
      <c r="G25" s="48">
        <f t="shared" si="9"/>
        <v>1.7116830469725897E-2</v>
      </c>
      <c r="H25" s="10">
        <f>VLOOKUP(A25,'N20'!A:N,14,0)</f>
        <v>12625</v>
      </c>
      <c r="I25" s="10">
        <f>VLOOKUP(A25,'N21'!A:N,14,0)</f>
        <v>11095</v>
      </c>
      <c r="J25" s="9">
        <f t="shared" si="10"/>
        <v>-1530</v>
      </c>
      <c r="K25" s="75">
        <f t="shared" si="11"/>
        <v>-0.12118811881188118</v>
      </c>
      <c r="L25" s="48">
        <f t="shared" si="12"/>
        <v>1.2629875131800875E-2</v>
      </c>
      <c r="M25" s="48">
        <f t="shared" si="13"/>
        <v>1.3857023493868314E-2</v>
      </c>
      <c r="N25" s="64">
        <f t="shared" si="14"/>
        <v>1.939622061760639</v>
      </c>
      <c r="O25" s="67">
        <f t="shared" si="15"/>
        <v>1.9096385542168675</v>
      </c>
      <c r="P25" s="84">
        <f t="shared" si="16"/>
        <v>-1.5458427770487893E-2</v>
      </c>
      <c r="U25" s="5"/>
    </row>
    <row r="26" spans="1:21">
      <c r="A26" s="32" t="s">
        <v>28</v>
      </c>
      <c r="B26" s="10">
        <f>VLOOKUP(A26,'T20'!A:N,14,0)</f>
        <v>7747</v>
      </c>
      <c r="C26" s="10">
        <f>VLOOKUP(A26,'T21'!A:N,14,FALSE)</f>
        <v>5792</v>
      </c>
      <c r="D26" s="9">
        <f t="shared" si="6"/>
        <v>-1955</v>
      </c>
      <c r="E26" s="75">
        <f t="shared" si="7"/>
        <v>-0.25235575061314053</v>
      </c>
      <c r="F26" s="48">
        <f t="shared" si="8"/>
        <v>1.6801018427553063E-2</v>
      </c>
      <c r="G26" s="48">
        <f t="shared" si="9"/>
        <v>1.7063800702349807E-2</v>
      </c>
      <c r="H26" s="10">
        <f>VLOOKUP(A26,'N20'!A:N,14,0)</f>
        <v>15788</v>
      </c>
      <c r="I26" s="10">
        <f>VLOOKUP(A26,'N21'!A:N,14,0)</f>
        <v>12012</v>
      </c>
      <c r="J26" s="9">
        <f t="shared" si="10"/>
        <v>-3776</v>
      </c>
      <c r="K26" s="75">
        <f t="shared" si="11"/>
        <v>-0.23916898910564988</v>
      </c>
      <c r="L26" s="48">
        <f t="shared" si="12"/>
        <v>1.5794096521257205E-2</v>
      </c>
      <c r="M26" s="48">
        <f t="shared" si="13"/>
        <v>1.5002304299986136E-2</v>
      </c>
      <c r="N26" s="64">
        <f t="shared" si="14"/>
        <v>2.0379501742610042</v>
      </c>
      <c r="O26" s="67">
        <f t="shared" si="15"/>
        <v>2.0738950276243093</v>
      </c>
      <c r="P26" s="84">
        <f t="shared" si="16"/>
        <v>1.7637748860243496E-2</v>
      </c>
      <c r="U26" s="5"/>
    </row>
    <row r="27" spans="1:21">
      <c r="A27" s="32" t="s">
        <v>30</v>
      </c>
      <c r="B27" s="10">
        <f>VLOOKUP(A27,'T20'!A:N,14,0)</f>
        <v>16006</v>
      </c>
      <c r="C27" s="10">
        <f>VLOOKUP(A27,'T21'!A:N,14,FALSE)</f>
        <v>5408</v>
      </c>
      <c r="D27" s="9">
        <f t="shared" si="6"/>
        <v>-10598</v>
      </c>
      <c r="E27" s="75">
        <f t="shared" si="7"/>
        <v>-0.66212670248656758</v>
      </c>
      <c r="F27" s="48">
        <f t="shared" si="8"/>
        <v>3.4712417832892001E-2</v>
      </c>
      <c r="G27" s="48">
        <f t="shared" si="9"/>
        <v>1.5932498998326616E-2</v>
      </c>
      <c r="H27" s="10">
        <f>VLOOKUP(A27,'N20'!A:N,14,0)</f>
        <v>30333</v>
      </c>
      <c r="I27" s="10">
        <f>VLOOKUP(A27,'N21'!A:N,14,0)</f>
        <v>10017</v>
      </c>
      <c r="J27" s="9">
        <f t="shared" si="10"/>
        <v>-20316</v>
      </c>
      <c r="K27" s="75">
        <f t="shared" si="11"/>
        <v>-0.66976560181980016</v>
      </c>
      <c r="L27" s="48">
        <f t="shared" si="12"/>
        <v>3.0344713059240868E-2</v>
      </c>
      <c r="M27" s="48">
        <f t="shared" si="13"/>
        <v>1.2510662851561865E-2</v>
      </c>
      <c r="N27" s="64">
        <f t="shared" si="14"/>
        <v>1.8951018368111958</v>
      </c>
      <c r="O27" s="67">
        <f t="shared" si="15"/>
        <v>1.8522559171597632</v>
      </c>
      <c r="P27" s="84">
        <f t="shared" si="16"/>
        <v>-2.2608768995510786E-2</v>
      </c>
      <c r="U27" s="5"/>
    </row>
    <row r="28" spans="1:21">
      <c r="A28" s="32" t="s">
        <v>31</v>
      </c>
      <c r="B28" s="10">
        <f>VLOOKUP(A28,'T20'!A:N,14,0)</f>
        <v>4329</v>
      </c>
      <c r="C28" s="10">
        <f>VLOOKUP(A28,'T21'!A:N,14,FALSE)</f>
        <v>4483</v>
      </c>
      <c r="D28" s="9">
        <f t="shared" si="6"/>
        <v>154</v>
      </c>
      <c r="E28" s="75">
        <f t="shared" si="7"/>
        <v>3.557403557403549E-2</v>
      </c>
      <c r="F28" s="48">
        <f t="shared" si="8"/>
        <v>9.3883579156934568E-3</v>
      </c>
      <c r="G28" s="48">
        <f t="shared" si="9"/>
        <v>1.3207358174833251E-2</v>
      </c>
      <c r="H28" s="10">
        <f>VLOOKUP(A28,'N20'!A:N,14,0)</f>
        <v>9604</v>
      </c>
      <c r="I28" s="10">
        <f>VLOOKUP(A28,'N21'!A:N,14,0)</f>
        <v>10489</v>
      </c>
      <c r="J28" s="9">
        <f t="shared" si="10"/>
        <v>885</v>
      </c>
      <c r="K28" s="75">
        <f t="shared" si="11"/>
        <v>9.2149104539775095E-2</v>
      </c>
      <c r="L28" s="48">
        <f t="shared" si="12"/>
        <v>9.6077085755101477E-3</v>
      </c>
      <c r="M28" s="48">
        <f t="shared" si="13"/>
        <v>1.3100163986226656E-2</v>
      </c>
      <c r="N28" s="64">
        <f t="shared" si="14"/>
        <v>2.2185262185262187</v>
      </c>
      <c r="O28" s="67">
        <f t="shared" si="15"/>
        <v>2.339727860807495</v>
      </c>
      <c r="P28" s="84">
        <f t="shared" si="16"/>
        <v>5.4631602398546919E-2</v>
      </c>
      <c r="U28" s="5"/>
    </row>
    <row r="29" spans="1:21">
      <c r="A29" s="32" t="s">
        <v>32</v>
      </c>
      <c r="B29" s="10">
        <f>VLOOKUP(A29,'T20'!A:N,14,0)</f>
        <v>3456</v>
      </c>
      <c r="C29" s="10">
        <f>VLOOKUP(A29,'T21'!A:N,14,FALSE)</f>
        <v>4068</v>
      </c>
      <c r="D29" s="9">
        <f t="shared" si="6"/>
        <v>612</v>
      </c>
      <c r="E29" s="75">
        <f t="shared" si="7"/>
        <v>0.17708333333333326</v>
      </c>
      <c r="F29" s="48">
        <f t="shared" si="8"/>
        <v>7.4950716000546517E-3</v>
      </c>
      <c r="G29" s="48">
        <f t="shared" si="9"/>
        <v>1.1984727426995688E-2</v>
      </c>
      <c r="H29" s="10">
        <f>VLOOKUP(A29,'N20'!A:N,14,0)</f>
        <v>12295</v>
      </c>
      <c r="I29" s="10">
        <f>VLOOKUP(A29,'N21'!A:N,14,0)</f>
        <v>11665</v>
      </c>
      <c r="J29" s="9">
        <f t="shared" si="10"/>
        <v>-630</v>
      </c>
      <c r="K29" s="75">
        <f t="shared" si="11"/>
        <v>-5.1240341602277306E-2</v>
      </c>
      <c r="L29" s="48">
        <f t="shared" si="12"/>
        <v>1.2299747702613209E-2</v>
      </c>
      <c r="M29" s="48">
        <f t="shared" si="13"/>
        <v>1.4568921050560962E-2</v>
      </c>
      <c r="N29" s="64">
        <f t="shared" si="14"/>
        <v>3.5575810185185186</v>
      </c>
      <c r="O29" s="67">
        <f t="shared" si="15"/>
        <v>2.8675024582104229</v>
      </c>
      <c r="P29" s="84">
        <f t="shared" si="16"/>
        <v>-0.19397409552051881</v>
      </c>
      <c r="U29" s="5"/>
    </row>
    <row r="30" spans="1:21">
      <c r="A30" s="32" t="s">
        <v>34</v>
      </c>
      <c r="B30" s="10">
        <f>VLOOKUP(A30,'T20'!A:N,14,0)</f>
        <v>1798</v>
      </c>
      <c r="C30" s="10">
        <f>VLOOKUP(A30,'T21'!A:N,14,FALSE)</f>
        <v>3764</v>
      </c>
      <c r="D30" s="9">
        <f t="shared" si="6"/>
        <v>1966</v>
      </c>
      <c r="E30" s="75">
        <f t="shared" si="7"/>
        <v>1.0934371523915463</v>
      </c>
      <c r="F30" s="48">
        <f t="shared" si="8"/>
        <v>3.8993456993339881E-3</v>
      </c>
      <c r="G30" s="48">
        <f t="shared" si="9"/>
        <v>1.1089113577977327E-2</v>
      </c>
      <c r="H30" s="10">
        <f>VLOOKUP(A30,'N20'!A:N,14,0)</f>
        <v>3337</v>
      </c>
      <c r="I30" s="10">
        <f>VLOOKUP(A30,'N21'!A:N,14,0)</f>
        <v>6674</v>
      </c>
      <c r="J30" s="9">
        <f t="shared" si="10"/>
        <v>3337</v>
      </c>
      <c r="K30" s="75">
        <f t="shared" si="11"/>
        <v>1</v>
      </c>
      <c r="L30" s="48">
        <f t="shared" si="12"/>
        <v>3.3382885793916454E-3</v>
      </c>
      <c r="M30" s="48">
        <f t="shared" si="13"/>
        <v>8.3354461287135761E-3</v>
      </c>
      <c r="N30" s="64">
        <f t="shared" si="14"/>
        <v>1.8559510567296997</v>
      </c>
      <c r="O30" s="67">
        <f t="shared" si="15"/>
        <v>1.7731137088204039</v>
      </c>
      <c r="P30" s="84">
        <f t="shared" si="16"/>
        <v>-4.4633368756641922E-2</v>
      </c>
      <c r="U30" s="5"/>
    </row>
    <row r="31" spans="1:21">
      <c r="A31" s="32" t="s">
        <v>33</v>
      </c>
      <c r="B31" s="10">
        <f>VLOOKUP(A31,'T20'!A:N,14,0)</f>
        <v>2630</v>
      </c>
      <c r="C31" s="10">
        <f>VLOOKUP(A31,'T21'!A:N,14,FALSE)</f>
        <v>3675</v>
      </c>
      <c r="D31" s="9">
        <f t="shared" si="6"/>
        <v>1045</v>
      </c>
      <c r="E31" s="75">
        <f t="shared" si="7"/>
        <v>0.39733840304182499</v>
      </c>
      <c r="F31" s="48">
        <f t="shared" si="8"/>
        <v>5.7037147882360341E-3</v>
      </c>
      <c r="G31" s="48">
        <f t="shared" si="9"/>
        <v>1.0826910839284451E-2</v>
      </c>
      <c r="H31" s="10">
        <f>VLOOKUP(A31,'N20'!A:N,14,0)</f>
        <v>6779</v>
      </c>
      <c r="I31" s="10">
        <f>VLOOKUP(A31,'N21'!A:N,14,0)</f>
        <v>16620</v>
      </c>
      <c r="J31" s="9">
        <f t="shared" si="10"/>
        <v>9841</v>
      </c>
      <c r="K31" s="75">
        <f t="shared" si="11"/>
        <v>1.4516890396813689</v>
      </c>
      <c r="L31" s="48">
        <f t="shared" si="12"/>
        <v>6.7816177044339116E-3</v>
      </c>
      <c r="M31" s="48">
        <f t="shared" si="13"/>
        <v>2.0757434021459339E-2</v>
      </c>
      <c r="N31" s="64">
        <f t="shared" si="14"/>
        <v>2.5775665399239545</v>
      </c>
      <c r="O31" s="67">
        <f t="shared" si="15"/>
        <v>4.5224489795918368</v>
      </c>
      <c r="P31" s="84">
        <f t="shared" si="16"/>
        <v>0.75454208826176883</v>
      </c>
      <c r="U31" s="5"/>
    </row>
    <row r="32" spans="1:21">
      <c r="A32" s="32" t="s">
        <v>35</v>
      </c>
      <c r="B32" s="10">
        <f>VLOOKUP(A32,'T20'!A:N,14,0)</f>
        <v>1903</v>
      </c>
      <c r="C32" s="10">
        <f>VLOOKUP(A32,'T21'!A:N,14,FALSE)</f>
        <v>3200</v>
      </c>
      <c r="D32" s="9">
        <f t="shared" si="6"/>
        <v>1297</v>
      </c>
      <c r="E32" s="75">
        <f t="shared" si="7"/>
        <v>0.68155543878087221</v>
      </c>
      <c r="F32" s="48">
        <f t="shared" si="8"/>
        <v>4.1270605482939824E-3</v>
      </c>
      <c r="G32" s="48">
        <f t="shared" si="9"/>
        <v>9.4275142001932644E-3</v>
      </c>
      <c r="H32" s="10">
        <f>VLOOKUP(A32,'N20'!A:N,14,0)</f>
        <v>3543</v>
      </c>
      <c r="I32" s="10">
        <f>VLOOKUP(A32,'N21'!A:N,14,0)</f>
        <v>5341</v>
      </c>
      <c r="J32" s="9">
        <f t="shared" si="10"/>
        <v>1798</v>
      </c>
      <c r="K32" s="75">
        <f t="shared" si="11"/>
        <v>0.50747953711543881</v>
      </c>
      <c r="L32" s="48">
        <f t="shared" si="12"/>
        <v>3.5443681260966735E-3</v>
      </c>
      <c r="M32" s="48">
        <f t="shared" si="13"/>
        <v>6.6706050005183115E-3</v>
      </c>
      <c r="N32" s="64">
        <f t="shared" si="14"/>
        <v>1.861797162375197</v>
      </c>
      <c r="O32" s="67">
        <f t="shared" si="15"/>
        <v>1.6690624999999999</v>
      </c>
      <c r="P32" s="84">
        <f t="shared" si="16"/>
        <v>-0.10352076277166244</v>
      </c>
      <c r="U32" s="5"/>
    </row>
    <row r="33" spans="1:21">
      <c r="A33" s="32" t="s">
        <v>36</v>
      </c>
      <c r="B33" s="10">
        <f>VLOOKUP(A33,'T20'!A:N,14,0)</f>
        <v>2111</v>
      </c>
      <c r="C33" s="10">
        <f>VLOOKUP(A33,'T21'!A:N,14,FALSE)</f>
        <v>2810</v>
      </c>
      <c r="D33" s="9">
        <f t="shared" si="6"/>
        <v>699</v>
      </c>
      <c r="E33" s="75">
        <f t="shared" si="7"/>
        <v>0.33112269066792988</v>
      </c>
      <c r="F33" s="48">
        <f t="shared" si="8"/>
        <v>4.5781528205194938E-3</v>
      </c>
      <c r="G33" s="48">
        <f t="shared" si="9"/>
        <v>8.2785359070447102E-3</v>
      </c>
      <c r="H33" s="10">
        <f>VLOOKUP(A33,'N20'!A:N,14,0)</f>
        <v>4266</v>
      </c>
      <c r="I33" s="10">
        <f>VLOOKUP(A33,'N21'!A:N,14,0)</f>
        <v>5657</v>
      </c>
      <c r="J33" s="9">
        <f t="shared" si="10"/>
        <v>1391</v>
      </c>
      <c r="K33" s="75">
        <f t="shared" si="11"/>
        <v>0.32606657290201602</v>
      </c>
      <c r="L33" s="48">
        <f t="shared" si="12"/>
        <v>4.2676473118623791E-3</v>
      </c>
      <c r="M33" s="48">
        <f t="shared" si="13"/>
        <v>7.065271014404061E-3</v>
      </c>
      <c r="N33" s="64">
        <f t="shared" si="14"/>
        <v>2.0208432022738041</v>
      </c>
      <c r="O33" s="67">
        <f t="shared" si="15"/>
        <v>2.0131672597864769</v>
      </c>
      <c r="P33" s="84">
        <f t="shared" si="16"/>
        <v>-3.798385980015806E-3</v>
      </c>
    </row>
    <row r="34" spans="1:21">
      <c r="A34" s="32" t="s">
        <v>37</v>
      </c>
      <c r="B34" s="10">
        <f>VLOOKUP(A34,'T20'!A:N,14,0)</f>
        <v>1055</v>
      </c>
      <c r="C34" s="10">
        <f>VLOOKUP(A34,'T21'!A:N,14,FALSE)</f>
        <v>1931</v>
      </c>
      <c r="D34" s="9">
        <f t="shared" si="6"/>
        <v>876</v>
      </c>
      <c r="E34" s="75">
        <f t="shared" si="7"/>
        <v>0.83033175355450228</v>
      </c>
      <c r="F34" s="48">
        <f t="shared" si="8"/>
        <v>2.2879920538361278E-3</v>
      </c>
      <c r="G34" s="48">
        <f t="shared" si="9"/>
        <v>5.6889156001791227E-3</v>
      </c>
      <c r="H34" s="10">
        <f>VLOOKUP(A34,'N20'!A:N,14,0)</f>
        <v>2437</v>
      </c>
      <c r="I34" s="10">
        <f>VLOOKUP(A34,'N21'!A:N,14,0)</f>
        <v>4571</v>
      </c>
      <c r="J34" s="9">
        <f t="shared" si="10"/>
        <v>2134</v>
      </c>
      <c r="K34" s="75">
        <f t="shared" si="11"/>
        <v>0.87566680344686088</v>
      </c>
      <c r="L34" s="48">
        <f t="shared" si="12"/>
        <v>2.4379410452434638E-3</v>
      </c>
      <c r="M34" s="48">
        <f t="shared" si="13"/>
        <v>5.7089188274422773E-3</v>
      </c>
      <c r="N34" s="64">
        <f t="shared" si="14"/>
        <v>2.3099526066350711</v>
      </c>
      <c r="O34" s="67">
        <f t="shared" si="15"/>
        <v>2.367167270844122</v>
      </c>
      <c r="P34" s="84">
        <f t="shared" si="16"/>
        <v>2.4768761075317558E-2</v>
      </c>
      <c r="U34" s="5"/>
    </row>
    <row r="35" spans="1:21">
      <c r="A35" s="32" t="s">
        <v>38</v>
      </c>
      <c r="B35" s="10">
        <f>VLOOKUP(A35,'T20'!A:N,14,0)</f>
        <v>701</v>
      </c>
      <c r="C35" s="10">
        <f>VLOOKUP(A35,'T21'!A:N,14,FALSE)</f>
        <v>1653</v>
      </c>
      <c r="D35" s="9">
        <f t="shared" si="6"/>
        <v>952</v>
      </c>
      <c r="E35" s="75">
        <f t="shared" si="7"/>
        <v>1.3580599144079888</v>
      </c>
      <c r="F35" s="48">
        <f t="shared" si="8"/>
        <v>1.520267705913863E-3</v>
      </c>
      <c r="G35" s="48">
        <f t="shared" si="9"/>
        <v>4.8699003040373326E-3</v>
      </c>
      <c r="H35" s="10">
        <f>VLOOKUP(A35,'N20'!A:N,14,0)</f>
        <v>1577</v>
      </c>
      <c r="I35" s="10">
        <f>VLOOKUP(A35,'N21'!A:N,14,0)</f>
        <v>3962</v>
      </c>
      <c r="J35" s="9">
        <f t="shared" si="10"/>
        <v>2385</v>
      </c>
      <c r="K35" s="75">
        <f t="shared" si="11"/>
        <v>1.5123652504755865</v>
      </c>
      <c r="L35" s="48">
        <f t="shared" si="12"/>
        <v>1.5776089570574241E-3</v>
      </c>
      <c r="M35" s="48">
        <f t="shared" si="13"/>
        <v>4.9483124905548683E-3</v>
      </c>
      <c r="N35" s="64">
        <f t="shared" si="14"/>
        <v>2.2496433666191153</v>
      </c>
      <c r="O35" s="67">
        <f t="shared" si="15"/>
        <v>2.3968542044767092</v>
      </c>
      <c r="P35" s="84">
        <f t="shared" si="16"/>
        <v>6.5437411121225919E-2</v>
      </c>
      <c r="U35" s="5"/>
    </row>
    <row r="36" spans="1:21">
      <c r="A36" s="32" t="s">
        <v>41</v>
      </c>
      <c r="B36" s="10">
        <f>VLOOKUP(A36,'T20'!A:N,14,0)</f>
        <v>2255</v>
      </c>
      <c r="C36" s="10">
        <f>VLOOKUP(A36,'T21'!A:N,14,FALSE)</f>
        <v>1314</v>
      </c>
      <c r="D36" s="9">
        <f t="shared" si="6"/>
        <v>-941</v>
      </c>
      <c r="E36" s="75">
        <f t="shared" si="7"/>
        <v>-0.41729490022172944</v>
      </c>
      <c r="F36" s="48">
        <f t="shared" si="8"/>
        <v>4.8904474705217709E-3</v>
      </c>
      <c r="G36" s="48">
        <f t="shared" si="9"/>
        <v>3.871173018454359E-3</v>
      </c>
      <c r="H36" s="10">
        <f>VLOOKUP(A36,'N20'!A:N,14,0)</f>
        <v>6292</v>
      </c>
      <c r="I36" s="10">
        <f>VLOOKUP(A36,'N21'!A:N,14,0)</f>
        <v>4089</v>
      </c>
      <c r="J36" s="9">
        <f t="shared" si="10"/>
        <v>-2203</v>
      </c>
      <c r="K36" s="75">
        <f t="shared" si="11"/>
        <v>-0.350127145581691</v>
      </c>
      <c r="L36" s="48">
        <f t="shared" si="12"/>
        <v>6.2944296498448401E-3</v>
      </c>
      <c r="M36" s="48">
        <f t="shared" si="13"/>
        <v>5.106928261958318E-3</v>
      </c>
      <c r="N36" s="64">
        <f t="shared" si="14"/>
        <v>2.7902439024390242</v>
      </c>
      <c r="O36" s="67">
        <f t="shared" si="15"/>
        <v>3.1118721461187215</v>
      </c>
      <c r="P36" s="84">
        <f t="shared" si="16"/>
        <v>0.11526886355653487</v>
      </c>
    </row>
    <row r="37" spans="1:21">
      <c r="A37" s="32" t="s">
        <v>39</v>
      </c>
      <c r="B37" s="10">
        <f>VLOOKUP(A37,'T20'!A:N,14,0)</f>
        <v>4473</v>
      </c>
      <c r="C37" s="10">
        <f>VLOOKUP(A37,'T21'!A:N,14,FALSE)</f>
        <v>1295</v>
      </c>
      <c r="D37" s="9">
        <f t="shared" si="6"/>
        <v>-3178</v>
      </c>
      <c r="E37" s="75">
        <f t="shared" si="7"/>
        <v>-0.71048513302034433</v>
      </c>
      <c r="F37" s="48">
        <f t="shared" si="8"/>
        <v>9.7006525656957339E-3</v>
      </c>
      <c r="G37" s="48">
        <f t="shared" si="9"/>
        <v>3.8151971528907116E-3</v>
      </c>
      <c r="H37" s="10">
        <f>VLOOKUP(A37,'N20'!A:N,14,0)</f>
        <v>10352</v>
      </c>
      <c r="I37" s="10">
        <f>VLOOKUP(A37,'N21'!A:N,14,0)</f>
        <v>3344</v>
      </c>
      <c r="J37" s="9">
        <f t="shared" si="10"/>
        <v>-7008</v>
      </c>
      <c r="K37" s="75">
        <f t="shared" si="11"/>
        <v>-0.67697063369397226</v>
      </c>
      <c r="L37" s="48">
        <f t="shared" si="12"/>
        <v>1.0355997415002191E-2</v>
      </c>
      <c r="M37" s="48">
        <f t="shared" si="13"/>
        <v>4.1764656659302067E-3</v>
      </c>
      <c r="N37" s="64">
        <f t="shared" si="14"/>
        <v>2.3143304270064835</v>
      </c>
      <c r="O37" s="67">
        <f t="shared" si="15"/>
        <v>2.5822393822393823</v>
      </c>
      <c r="P37" s="84">
        <f t="shared" si="16"/>
        <v>0.11576089226784747</v>
      </c>
    </row>
    <row r="38" spans="1:21">
      <c r="A38" s="32" t="s">
        <v>42</v>
      </c>
      <c r="B38" s="10">
        <f>VLOOKUP(A38,'T20'!A:N,14,0)</f>
        <v>1940</v>
      </c>
      <c r="C38" s="10">
        <f>VLOOKUP(A38,'T21'!A:N,14,FALSE)</f>
        <v>1244</v>
      </c>
      <c r="D38" s="9">
        <f t="shared" si="6"/>
        <v>-696</v>
      </c>
      <c r="E38" s="75">
        <f t="shared" si="7"/>
        <v>-0.35876288659793809</v>
      </c>
      <c r="F38" s="48">
        <f t="shared" si="8"/>
        <v>4.2073029236417894E-3</v>
      </c>
      <c r="G38" s="48">
        <f t="shared" si="9"/>
        <v>3.6649461453251314E-3</v>
      </c>
      <c r="H38" s="10">
        <f>VLOOKUP(A38,'N20'!A:N,14,0)</f>
        <v>2410</v>
      </c>
      <c r="I38" s="10">
        <f>VLOOKUP(A38,'N21'!A:N,14,0)</f>
        <v>2721</v>
      </c>
      <c r="J38" s="9">
        <f t="shared" si="10"/>
        <v>311</v>
      </c>
      <c r="K38" s="75">
        <f t="shared" si="11"/>
        <v>0.12904564315352696</v>
      </c>
      <c r="L38" s="48">
        <f t="shared" si="12"/>
        <v>2.4109306192190184E-3</v>
      </c>
      <c r="M38" s="48">
        <f t="shared" si="13"/>
        <v>3.3983741258959603E-3</v>
      </c>
      <c r="N38" s="64">
        <f t="shared" si="14"/>
        <v>1.2422680412371134</v>
      </c>
      <c r="O38" s="67">
        <f t="shared" si="15"/>
        <v>2.187299035369775</v>
      </c>
      <c r="P38" s="84">
        <f t="shared" si="16"/>
        <v>0.760730343824632</v>
      </c>
    </row>
    <row r="39" spans="1:21">
      <c r="A39" s="32" t="s">
        <v>40</v>
      </c>
      <c r="B39" s="10">
        <f>VLOOKUP(A39,'T20'!A:N,14,0)</f>
        <v>828</v>
      </c>
      <c r="C39" s="10">
        <f>VLOOKUP(A39,'T21'!A:N,14,FALSE)</f>
        <v>1203</v>
      </c>
      <c r="D39" s="9">
        <f t="shared" si="6"/>
        <v>375</v>
      </c>
      <c r="E39" s="75">
        <f t="shared" si="7"/>
        <v>0.45289855072463769</v>
      </c>
      <c r="F39" s="48">
        <f t="shared" si="8"/>
        <v>1.7956942375130936E-3</v>
      </c>
      <c r="G39" s="48">
        <f t="shared" si="9"/>
        <v>3.5441561196351552E-3</v>
      </c>
      <c r="H39" s="10">
        <f>VLOOKUP(A39,'N20'!A:N,14,0)</f>
        <v>1843</v>
      </c>
      <c r="I39" s="10">
        <f>VLOOKUP(A39,'N21'!A:N,14,0)</f>
        <v>2197</v>
      </c>
      <c r="J39" s="9">
        <f t="shared" si="10"/>
        <v>354</v>
      </c>
      <c r="K39" s="75">
        <f t="shared" si="11"/>
        <v>0.19207813347802505</v>
      </c>
      <c r="L39" s="48">
        <f t="shared" si="12"/>
        <v>1.8437116727056644E-3</v>
      </c>
      <c r="M39" s="48">
        <f t="shared" si="13"/>
        <v>2.7439279509714905E-3</v>
      </c>
      <c r="N39" s="64">
        <f t="shared" si="14"/>
        <v>2.2258454106280192</v>
      </c>
      <c r="O39" s="67">
        <f t="shared" si="15"/>
        <v>1.826267664172901</v>
      </c>
      <c r="P39" s="84">
        <f t="shared" si="16"/>
        <v>-0.17951729466350397</v>
      </c>
    </row>
    <row r="40" spans="1:21">
      <c r="A40" s="32" t="s">
        <v>43</v>
      </c>
      <c r="B40" s="10">
        <f>VLOOKUP(A40,'T20'!A:N,14,0)</f>
        <v>954</v>
      </c>
      <c r="C40" s="10">
        <f>VLOOKUP(A40,'T21'!A:N,14,FALSE)</f>
        <v>992</v>
      </c>
      <c r="D40" s="9">
        <f t="shared" si="6"/>
        <v>38</v>
      </c>
      <c r="E40" s="75">
        <f t="shared" si="7"/>
        <v>3.98322851153039E-2</v>
      </c>
      <c r="F40" s="48">
        <f t="shared" si="8"/>
        <v>2.0689520562650861E-3</v>
      </c>
      <c r="G40" s="48">
        <f t="shared" si="9"/>
        <v>2.9225294020599119E-3</v>
      </c>
      <c r="H40" s="10">
        <f>VLOOKUP(A40,'N20'!A:N,14,0)</f>
        <v>2224</v>
      </c>
      <c r="I40" s="10">
        <f>VLOOKUP(A40,'N21'!A:N,14,0)</f>
        <v>1808</v>
      </c>
      <c r="J40" s="9">
        <f t="shared" si="10"/>
        <v>-416</v>
      </c>
      <c r="K40" s="75">
        <f t="shared" si="11"/>
        <v>-0.18705035971223016</v>
      </c>
      <c r="L40" s="48">
        <f t="shared" si="12"/>
        <v>2.224858795495061E-3</v>
      </c>
      <c r="M40" s="48">
        <f t="shared" si="13"/>
        <v>2.2580890921058056E-3</v>
      </c>
      <c r="N40" s="64">
        <f t="shared" si="14"/>
        <v>2.3312368972746329</v>
      </c>
      <c r="O40" s="67">
        <f t="shared" si="15"/>
        <v>1.8225806451612903</v>
      </c>
      <c r="P40" s="84">
        <f t="shared" si="16"/>
        <v>-0.21819157577164072</v>
      </c>
    </row>
    <row r="41" spans="1:21">
      <c r="A41" s="32" t="s">
        <v>44</v>
      </c>
      <c r="B41" s="10">
        <f>VLOOKUP(A41,'T20'!A:N,14,0)</f>
        <v>809</v>
      </c>
      <c r="C41" s="10">
        <f>VLOOKUP(A41,'T21'!A:N,14,FALSE)</f>
        <v>789</v>
      </c>
      <c r="D41" s="9">
        <f t="shared" si="6"/>
        <v>-20</v>
      </c>
      <c r="E41" s="75">
        <f t="shared" si="7"/>
        <v>-2.4721878862793534E-2</v>
      </c>
      <c r="F41" s="48">
        <f t="shared" si="8"/>
        <v>1.7544886934155709E-3</v>
      </c>
      <c r="G41" s="48">
        <f t="shared" si="9"/>
        <v>2.3244714699851518E-3</v>
      </c>
      <c r="H41" s="10">
        <f>VLOOKUP(A41,'N20'!A:N,14,0)</f>
        <v>1545</v>
      </c>
      <c r="I41" s="10">
        <f>VLOOKUP(A41,'N21'!A:N,14,0)</f>
        <v>1783</v>
      </c>
      <c r="J41" s="9">
        <f t="shared" si="10"/>
        <v>238</v>
      </c>
      <c r="K41" s="75">
        <f t="shared" si="11"/>
        <v>0.15404530744336564</v>
      </c>
      <c r="L41" s="48">
        <f t="shared" si="12"/>
        <v>1.545596600287711E-3</v>
      </c>
      <c r="M41" s="48">
        <f t="shared" si="13"/>
        <v>2.2268655150578824E-3</v>
      </c>
      <c r="N41" s="64">
        <f t="shared" si="14"/>
        <v>1.9097651421508035</v>
      </c>
      <c r="O41" s="67">
        <f t="shared" si="15"/>
        <v>2.2598225602027884</v>
      </c>
      <c r="P41" s="84">
        <f t="shared" si="16"/>
        <v>0.18329867391848276</v>
      </c>
    </row>
    <row r="42" spans="1:21" ht="15" customHeight="1">
      <c r="A42" s="32" t="s">
        <v>45</v>
      </c>
      <c r="B42" s="10">
        <f>VLOOKUP(A42,'T20'!A:N,14,0)</f>
        <v>822</v>
      </c>
      <c r="C42" s="10">
        <f>VLOOKUP(A42,'T21'!A:N,14,FALSE)</f>
        <v>622</v>
      </c>
      <c r="D42" s="9">
        <f t="shared" si="6"/>
        <v>-200</v>
      </c>
      <c r="E42" s="75">
        <f t="shared" si="7"/>
        <v>-0.24330900243309006</v>
      </c>
      <c r="F42" s="48">
        <f t="shared" si="8"/>
        <v>1.7826819604296654E-3</v>
      </c>
      <c r="G42" s="48">
        <f t="shared" si="9"/>
        <v>1.8324730726625657E-3</v>
      </c>
      <c r="H42" s="10">
        <f>VLOOKUP(A42,'N20'!A:N,14,0)</f>
        <v>1835</v>
      </c>
      <c r="I42" s="10">
        <f>VLOOKUP(A42,'N21'!A:N,14,0)</f>
        <v>1297</v>
      </c>
      <c r="J42" s="9">
        <f t="shared" si="10"/>
        <v>-538</v>
      </c>
      <c r="K42" s="75">
        <f t="shared" si="11"/>
        <v>-0.29318801089918256</v>
      </c>
      <c r="L42" s="48">
        <f t="shared" si="12"/>
        <v>1.8357085835132361E-3</v>
      </c>
      <c r="M42" s="48">
        <f t="shared" si="13"/>
        <v>1.6198791772462553E-3</v>
      </c>
      <c r="N42" s="64">
        <f t="shared" si="14"/>
        <v>2.2323600973236011</v>
      </c>
      <c r="O42" s="67">
        <f t="shared" si="15"/>
        <v>2.085209003215434</v>
      </c>
      <c r="P42" s="84">
        <f t="shared" si="16"/>
        <v>-6.5917274853903751E-2</v>
      </c>
      <c r="U42" s="5"/>
    </row>
    <row r="43" spans="1:21" ht="15" customHeight="1">
      <c r="A43" s="32" t="s">
        <v>46</v>
      </c>
      <c r="B43" s="10">
        <f>VLOOKUP(A43,'T20'!A:N,14,0)</f>
        <v>519</v>
      </c>
      <c r="C43" s="10">
        <f>VLOOKUP(A43,'T21'!A:N,14,FALSE)</f>
        <v>596</v>
      </c>
      <c r="D43" s="9">
        <f t="shared" si="6"/>
        <v>77</v>
      </c>
      <c r="E43" s="75">
        <f t="shared" si="7"/>
        <v>0.1483622350674374</v>
      </c>
      <c r="F43" s="48">
        <f t="shared" si="8"/>
        <v>1.1255619677165405E-3</v>
      </c>
      <c r="G43" s="48">
        <f t="shared" si="9"/>
        <v>1.7558745197859954E-3</v>
      </c>
      <c r="H43" s="10">
        <f>VLOOKUP(A43,'N20'!A:N,14,0)</f>
        <v>1041</v>
      </c>
      <c r="I43" s="10">
        <f>VLOOKUP(A43,'N21'!A:N,14,0)</f>
        <v>1522</v>
      </c>
      <c r="J43" s="9">
        <f t="shared" si="10"/>
        <v>481</v>
      </c>
      <c r="K43" s="75">
        <f t="shared" si="11"/>
        <v>0.46205571565802117</v>
      </c>
      <c r="L43" s="48">
        <f t="shared" si="12"/>
        <v>1.0414019811647295E-3</v>
      </c>
      <c r="M43" s="48">
        <f t="shared" si="13"/>
        <v>1.9008913706775642E-3</v>
      </c>
      <c r="N43" s="64">
        <f t="shared" si="14"/>
        <v>2.0057803468208091</v>
      </c>
      <c r="O43" s="67">
        <f t="shared" si="15"/>
        <v>2.5536912751677852</v>
      </c>
      <c r="P43" s="84">
        <f t="shared" si="16"/>
        <v>0.27316596715857888</v>
      </c>
    </row>
    <row r="44" spans="1:21">
      <c r="A44" s="32" t="s">
        <v>47</v>
      </c>
      <c r="B44" s="10">
        <f>VLOOKUP(A44,'T20'!A:N,14,0)</f>
        <v>483</v>
      </c>
      <c r="C44" s="10">
        <f>VLOOKUP(A44,'T21'!A:N,14,FALSE)</f>
        <v>577</v>
      </c>
      <c r="D44" s="9">
        <f t="shared" si="6"/>
        <v>94</v>
      </c>
      <c r="E44" s="75">
        <f t="shared" si="7"/>
        <v>0.19461697722567295</v>
      </c>
      <c r="F44" s="48">
        <f t="shared" si="8"/>
        <v>1.0474883052159713E-3</v>
      </c>
      <c r="G44" s="48">
        <f t="shared" si="9"/>
        <v>1.699898654222348E-3</v>
      </c>
      <c r="H44" s="10">
        <f>VLOOKUP(A44,'N20'!A:N,14,0)</f>
        <v>986</v>
      </c>
      <c r="I44" s="10">
        <f>VLOOKUP(A44,'N21'!A:N,14,0)</f>
        <v>1119</v>
      </c>
      <c r="J44" s="9">
        <f t="shared" si="10"/>
        <v>133</v>
      </c>
      <c r="K44" s="75">
        <f t="shared" si="11"/>
        <v>0.13488843813387419</v>
      </c>
      <c r="L44" s="48">
        <f t="shared" si="12"/>
        <v>9.8638074296678513E-4</v>
      </c>
      <c r="M44" s="48">
        <f t="shared" si="13"/>
        <v>1.3975673086650423E-3</v>
      </c>
      <c r="N44" s="64">
        <f t="shared" si="14"/>
        <v>2.0414078674948239</v>
      </c>
      <c r="O44" s="67">
        <f t="shared" si="15"/>
        <v>1.9393414211438476</v>
      </c>
      <c r="P44" s="84">
        <f t="shared" si="16"/>
        <v>-4.9998066518784579E-2</v>
      </c>
    </row>
    <row r="45" spans="1:21">
      <c r="A45" s="32" t="s">
        <v>49</v>
      </c>
      <c r="B45" s="10">
        <f>VLOOKUP(A45,'T20'!A:N,14,0)</f>
        <v>328</v>
      </c>
      <c r="C45" s="10">
        <f>VLOOKUP(A45,'T21'!A:N,14,FALSE)</f>
        <v>498</v>
      </c>
      <c r="D45" s="9">
        <f t="shared" si="6"/>
        <v>170</v>
      </c>
      <c r="E45" s="75">
        <f t="shared" si="7"/>
        <v>0.51829268292682928</v>
      </c>
      <c r="F45" s="48">
        <f t="shared" si="8"/>
        <v>7.1133781389407576E-4</v>
      </c>
      <c r="G45" s="48">
        <f t="shared" si="9"/>
        <v>1.4671568974050767E-3</v>
      </c>
      <c r="H45" s="10">
        <f>VLOOKUP(A45,'N20'!A:N,14,0)</f>
        <v>588</v>
      </c>
      <c r="I45" s="10">
        <f>VLOOKUP(A45,'N21'!A:N,14,0)</f>
        <v>1109</v>
      </c>
      <c r="J45" s="9">
        <f t="shared" si="10"/>
        <v>521</v>
      </c>
      <c r="K45" s="75">
        <f t="shared" si="11"/>
        <v>0.88605442176870741</v>
      </c>
      <c r="L45" s="48">
        <f t="shared" si="12"/>
        <v>5.8822705564347841E-4</v>
      </c>
      <c r="M45" s="48">
        <f t="shared" si="13"/>
        <v>1.385077877845873E-3</v>
      </c>
      <c r="N45" s="64">
        <f t="shared" si="14"/>
        <v>1.7926829268292683</v>
      </c>
      <c r="O45" s="67">
        <f t="shared" si="15"/>
        <v>2.2269076305220885</v>
      </c>
      <c r="P45" s="84">
        <f t="shared" si="16"/>
        <v>0.24222058301232141</v>
      </c>
    </row>
    <row r="46" spans="1:21">
      <c r="A46" s="32" t="s">
        <v>50</v>
      </c>
      <c r="B46" s="10">
        <f>VLOOKUP(A46,'T20'!A:N,14,0)</f>
        <v>387</v>
      </c>
      <c r="C46" s="10">
        <f>VLOOKUP(A46,'T21'!A:N,14,FALSE)</f>
        <v>432</v>
      </c>
      <c r="D46" s="9">
        <f t="shared" si="6"/>
        <v>45</v>
      </c>
      <c r="E46" s="75">
        <f t="shared" si="7"/>
        <v>0.11627906976744184</v>
      </c>
      <c r="F46" s="48">
        <f t="shared" si="8"/>
        <v>8.3929187188111986E-4</v>
      </c>
      <c r="G46" s="48">
        <f t="shared" si="9"/>
        <v>1.2727144170260906E-3</v>
      </c>
      <c r="H46" s="10">
        <f>VLOOKUP(A46,'N20'!A:N,14,0)</f>
        <v>1251</v>
      </c>
      <c r="I46" s="10">
        <f>VLOOKUP(A46,'N21'!A:N,14,0)</f>
        <v>1778</v>
      </c>
      <c r="J46" s="9">
        <f t="shared" si="10"/>
        <v>527</v>
      </c>
      <c r="K46" s="75">
        <f t="shared" si="11"/>
        <v>0.42126298960831332</v>
      </c>
      <c r="L46" s="48">
        <f t="shared" si="12"/>
        <v>1.2514830724659719E-3</v>
      </c>
      <c r="M46" s="48">
        <f t="shared" si="13"/>
        <v>2.2206207996482976E-3</v>
      </c>
      <c r="N46" s="64">
        <f t="shared" si="14"/>
        <v>3.2325581395348837</v>
      </c>
      <c r="O46" s="67">
        <f t="shared" si="15"/>
        <v>4.1157407407407405</v>
      </c>
      <c r="P46" s="84">
        <f t="shared" si="16"/>
        <v>0.27321476152411406</v>
      </c>
    </row>
    <row r="47" spans="1:21">
      <c r="A47" s="32" t="s">
        <v>48</v>
      </c>
      <c r="B47" s="10">
        <f>VLOOKUP(A47,'T20'!A:N,14,0)</f>
        <v>1106</v>
      </c>
      <c r="C47" s="10">
        <f>VLOOKUP(A47,'T21'!A:N,14,FALSE)</f>
        <v>420</v>
      </c>
      <c r="D47" s="9">
        <f t="shared" si="6"/>
        <v>-686</v>
      </c>
      <c r="E47" s="75">
        <f t="shared" si="7"/>
        <v>-0.620253164556962</v>
      </c>
      <c r="F47" s="48">
        <f t="shared" si="8"/>
        <v>2.3985964090452675E-3</v>
      </c>
      <c r="G47" s="48">
        <f t="shared" si="9"/>
        <v>1.237361238775366E-3</v>
      </c>
      <c r="H47" s="10">
        <f>VLOOKUP(A47,'N20'!A:N,14,0)</f>
        <v>3071</v>
      </c>
      <c r="I47" s="10">
        <f>VLOOKUP(A47,'N21'!A:N,14,0)</f>
        <v>1315</v>
      </c>
      <c r="J47" s="9">
        <f t="shared" si="10"/>
        <v>-1756</v>
      </c>
      <c r="K47" s="75">
        <f t="shared" si="11"/>
        <v>-0.57180071637902963</v>
      </c>
      <c r="L47" s="48">
        <f t="shared" si="12"/>
        <v>3.0721858637434048E-3</v>
      </c>
      <c r="M47" s="48">
        <f t="shared" si="13"/>
        <v>1.6423601527207601E-3</v>
      </c>
      <c r="N47" s="64">
        <f t="shared" si="14"/>
        <v>2.7766726943942133</v>
      </c>
      <c r="O47" s="67">
        <f t="shared" si="15"/>
        <v>3.1309523809523809</v>
      </c>
      <c r="P47" s="84">
        <f t="shared" si="16"/>
        <v>0.12759144686855528</v>
      </c>
    </row>
    <row r="48" spans="1:21">
      <c r="A48" s="32" t="s">
        <v>51</v>
      </c>
      <c r="B48" s="10">
        <f>VLOOKUP(A48,'T20'!A:N,14,0)</f>
        <v>496</v>
      </c>
      <c r="C48" s="10">
        <f>VLOOKUP(A48,'T21'!A:N,14,FALSE)</f>
        <v>381</v>
      </c>
      <c r="D48" s="9">
        <f t="shared" si="6"/>
        <v>-115</v>
      </c>
      <c r="E48" s="75">
        <f t="shared" si="7"/>
        <v>-0.23185483870967738</v>
      </c>
      <c r="F48" s="48">
        <f t="shared" si="8"/>
        <v>1.0756815722300658E-3</v>
      </c>
      <c r="G48" s="48">
        <f t="shared" si="9"/>
        <v>1.1224634094605104E-3</v>
      </c>
      <c r="H48" s="10">
        <f>VLOOKUP(A48,'N20'!A:N,14,0)</f>
        <v>1015</v>
      </c>
      <c r="I48" s="10">
        <f>VLOOKUP(A48,'N21'!A:N,14,0)</f>
        <v>1081</v>
      </c>
      <c r="J48" s="9">
        <f t="shared" si="10"/>
        <v>66</v>
      </c>
      <c r="K48" s="75">
        <f t="shared" si="11"/>
        <v>6.5024630541872019E-2</v>
      </c>
      <c r="L48" s="48">
        <f t="shared" si="12"/>
        <v>1.0153919412893377E-3</v>
      </c>
      <c r="M48" s="48">
        <f t="shared" si="13"/>
        <v>1.3501074715521989E-3</v>
      </c>
      <c r="N48" s="64">
        <f t="shared" si="14"/>
        <v>2.0463709677419355</v>
      </c>
      <c r="O48" s="67">
        <f t="shared" si="15"/>
        <v>2.8372703412073492</v>
      </c>
      <c r="P48" s="84">
        <f t="shared" si="16"/>
        <v>0.38648875787078341</v>
      </c>
    </row>
    <row r="49" spans="1:21">
      <c r="A49" s="32" t="s">
        <v>53</v>
      </c>
      <c r="B49" s="10">
        <f>VLOOKUP(A49,'T20'!A:N,14,0)</f>
        <v>2035</v>
      </c>
      <c r="C49" s="10">
        <f>VLOOKUP(A49,'T21'!A:N,14,FALSE)</f>
        <v>366</v>
      </c>
      <c r="D49" s="9">
        <f t="shared" si="6"/>
        <v>-1669</v>
      </c>
      <c r="E49" s="75">
        <f t="shared" si="7"/>
        <v>-0.82014742014742015</v>
      </c>
      <c r="F49" s="48">
        <f t="shared" si="8"/>
        <v>4.4133306441294026E-3</v>
      </c>
      <c r="G49" s="48">
        <f t="shared" si="9"/>
        <v>1.0782719366471045E-3</v>
      </c>
      <c r="H49" s="10">
        <f>VLOOKUP(A49,'N20'!A:N,14,0)</f>
        <v>3627</v>
      </c>
      <c r="I49" s="10">
        <f>VLOOKUP(A49,'N21'!A:N,14,0)</f>
        <v>858</v>
      </c>
      <c r="J49" s="9">
        <f t="shared" si="10"/>
        <v>-2769</v>
      </c>
      <c r="K49" s="75">
        <f t="shared" si="11"/>
        <v>-0.76344086021505375</v>
      </c>
      <c r="L49" s="48">
        <f t="shared" si="12"/>
        <v>3.6284005626171702E-3</v>
      </c>
      <c r="M49" s="48">
        <f t="shared" si="13"/>
        <v>1.0715931642847241E-3</v>
      </c>
      <c r="N49" s="64">
        <f t="shared" si="14"/>
        <v>1.7823095823095823</v>
      </c>
      <c r="O49" s="67">
        <f t="shared" si="15"/>
        <v>2.3442622950819674</v>
      </c>
      <c r="P49" s="84">
        <f t="shared" si="16"/>
        <v>0.31529467066220129</v>
      </c>
    </row>
    <row r="50" spans="1:21">
      <c r="A50" s="32" t="s">
        <v>52</v>
      </c>
      <c r="B50" s="10">
        <f>VLOOKUP(A50,'T20'!A:N,14,0)</f>
        <v>250</v>
      </c>
      <c r="C50" s="10">
        <f>VLOOKUP(A50,'T21'!A:N,14,FALSE)</f>
        <v>360</v>
      </c>
      <c r="D50" s="9">
        <f t="shared" si="6"/>
        <v>110</v>
      </c>
      <c r="E50" s="75">
        <f t="shared" si="7"/>
        <v>0.43999999999999995</v>
      </c>
      <c r="F50" s="48">
        <f t="shared" si="8"/>
        <v>5.4217821180950899E-4</v>
      </c>
      <c r="G50" s="48">
        <f t="shared" si="9"/>
        <v>1.0605953475217422E-3</v>
      </c>
      <c r="H50" s="10">
        <f>VLOOKUP(A50,'N20'!A:N,14,0)</f>
        <v>513</v>
      </c>
      <c r="I50" s="10">
        <f>VLOOKUP(A50,'N21'!A:N,14,0)</f>
        <v>644</v>
      </c>
      <c r="J50" s="9">
        <f t="shared" si="10"/>
        <v>131</v>
      </c>
      <c r="K50" s="75">
        <f t="shared" si="11"/>
        <v>0.25536062378167634</v>
      </c>
      <c r="L50" s="48">
        <f t="shared" si="12"/>
        <v>5.1319809446446324E-4</v>
      </c>
      <c r="M50" s="48">
        <f t="shared" si="13"/>
        <v>8.0431934475450149E-4</v>
      </c>
      <c r="N50" s="64">
        <f t="shared" si="14"/>
        <v>2.052</v>
      </c>
      <c r="O50" s="67">
        <f t="shared" si="15"/>
        <v>1.788888888888889</v>
      </c>
      <c r="P50" s="84">
        <f t="shared" si="16"/>
        <v>-0.12822178904050252</v>
      </c>
    </row>
    <row r="51" spans="1:21">
      <c r="A51" s="32" t="s">
        <v>54</v>
      </c>
      <c r="B51" s="10">
        <f>VLOOKUP(A51,'T20'!A:N,14,0)</f>
        <v>323</v>
      </c>
      <c r="C51" s="10">
        <f>VLOOKUP(A51,'T21'!A:N,14,FALSE)</f>
        <v>296</v>
      </c>
      <c r="D51" s="9">
        <f t="shared" si="6"/>
        <v>-27</v>
      </c>
      <c r="E51" s="75">
        <f t="shared" si="7"/>
        <v>-8.3591331269349811E-2</v>
      </c>
      <c r="F51" s="48">
        <f t="shared" si="8"/>
        <v>7.0049424965788558E-4</v>
      </c>
      <c r="G51" s="48">
        <f t="shared" si="9"/>
        <v>8.7204506351787694E-4</v>
      </c>
      <c r="H51" s="10">
        <f>VLOOKUP(A51,'N20'!A:N,14,0)</f>
        <v>615</v>
      </c>
      <c r="I51" s="10">
        <f>VLOOKUP(A51,'N21'!A:N,14,0)</f>
        <v>1217</v>
      </c>
      <c r="J51" s="9">
        <f t="shared" si="10"/>
        <v>602</v>
      </c>
      <c r="K51" s="75">
        <f t="shared" si="11"/>
        <v>0.97886178861788609</v>
      </c>
      <c r="L51" s="48">
        <f t="shared" si="12"/>
        <v>6.1523748166792379E-4</v>
      </c>
      <c r="M51" s="48">
        <f t="shared" si="13"/>
        <v>1.5199637306929012E-3</v>
      </c>
      <c r="N51" s="64">
        <f t="shared" si="14"/>
        <v>1.9040247678018576</v>
      </c>
      <c r="O51" s="67">
        <f t="shared" si="15"/>
        <v>4.1114864864864868</v>
      </c>
      <c r="P51" s="84">
        <f t="shared" si="16"/>
        <v>1.1593660733904638</v>
      </c>
    </row>
    <row r="52" spans="1:21">
      <c r="A52" s="32" t="s">
        <v>55</v>
      </c>
      <c r="B52" s="10">
        <f>VLOOKUP(A52,'T20'!A:N,14,0)</f>
        <v>69</v>
      </c>
      <c r="C52" s="10">
        <f>VLOOKUP(A52,'T21'!A:N,14,FALSE)</f>
        <v>81</v>
      </c>
      <c r="D52" s="9">
        <f t="shared" si="6"/>
        <v>12</v>
      </c>
      <c r="E52" s="75">
        <f t="shared" si="7"/>
        <v>0.17391304347826098</v>
      </c>
      <c r="F52" s="48">
        <f t="shared" si="8"/>
        <v>1.4964118645942448E-4</v>
      </c>
      <c r="G52" s="48">
        <f t="shared" si="9"/>
        <v>2.3863395319239199E-4</v>
      </c>
      <c r="H52" s="10">
        <f>VLOOKUP(A52,'N20'!A:N,14,0)</f>
        <v>172</v>
      </c>
      <c r="I52" s="10">
        <f>VLOOKUP(A52,'N21'!A:N,14,0)</f>
        <v>245</v>
      </c>
      <c r="J52" s="9">
        <f t="shared" si="10"/>
        <v>73</v>
      </c>
      <c r="K52" s="75">
        <f t="shared" si="11"/>
        <v>0.42441860465116288</v>
      </c>
      <c r="L52" s="48">
        <f t="shared" si="12"/>
        <v>1.7206641763720795E-4</v>
      </c>
      <c r="M52" s="48">
        <f t="shared" si="13"/>
        <v>3.0599105506964733E-4</v>
      </c>
      <c r="N52" s="64">
        <f t="shared" si="14"/>
        <v>2.4927536231884058</v>
      </c>
      <c r="O52" s="67">
        <f t="shared" si="15"/>
        <v>3.0246913580246915</v>
      </c>
      <c r="P52" s="84">
        <f t="shared" si="16"/>
        <v>0.21339362618432389</v>
      </c>
    </row>
    <row r="53" spans="1:21" ht="15" thickBot="1">
      <c r="A53" s="33" t="s">
        <v>56</v>
      </c>
      <c r="B53" s="10">
        <f>VLOOKUP(A53,'T20'!A:N,14,0)</f>
        <v>213</v>
      </c>
      <c r="C53" s="13">
        <f>VLOOKUP(A53,'T21'!A:N,14,FALSE)</f>
        <v>80</v>
      </c>
      <c r="D53" s="14">
        <f t="shared" si="6"/>
        <v>-133</v>
      </c>
      <c r="E53" s="81">
        <f t="shared" si="7"/>
        <v>-0.62441314553990612</v>
      </c>
      <c r="F53" s="51">
        <f t="shared" si="8"/>
        <v>4.6193583646170162E-4</v>
      </c>
      <c r="G53" s="51">
        <f t="shared" si="9"/>
        <v>2.3568785500483161E-4</v>
      </c>
      <c r="H53" s="13">
        <f>VLOOKUP(A53,'N20'!A:N,14,0)</f>
        <v>438</v>
      </c>
      <c r="I53" s="13">
        <f>VLOOKUP(A53,'N21'!A:N,14,0)</f>
        <v>181</v>
      </c>
      <c r="J53" s="14">
        <f t="shared" si="10"/>
        <v>-257</v>
      </c>
      <c r="K53" s="81">
        <f t="shared" si="11"/>
        <v>-0.58675799086757996</v>
      </c>
      <c r="L53" s="51">
        <f t="shared" si="12"/>
        <v>4.3816913328544819E-4</v>
      </c>
      <c r="M53" s="51">
        <f t="shared" si="13"/>
        <v>2.2605869782696392E-4</v>
      </c>
      <c r="N53" s="71">
        <f t="shared" si="14"/>
        <v>2.056338028169014</v>
      </c>
      <c r="O53" s="72">
        <f t="shared" si="15"/>
        <v>2.2625000000000002</v>
      </c>
      <c r="P53" s="85">
        <f t="shared" si="16"/>
        <v>0.10025684931506862</v>
      </c>
    </row>
    <row r="54" spans="1:21" ht="15" thickBot="1">
      <c r="E54" s="4"/>
      <c r="F54" s="5"/>
      <c r="G54" s="5"/>
      <c r="H54" s="5"/>
      <c r="I54" s="5"/>
      <c r="J54" s="15"/>
      <c r="K54" s="2"/>
      <c r="L54" s="6"/>
      <c r="M54" s="6"/>
      <c r="N54" s="73"/>
      <c r="O54" s="74"/>
      <c r="P54" s="2"/>
      <c r="U54" s="5"/>
    </row>
    <row r="55" spans="1:21" ht="15">
      <c r="A55" s="21" t="s">
        <v>57</v>
      </c>
      <c r="B55" s="11">
        <f>'T20'!N9</f>
        <v>428603</v>
      </c>
      <c r="C55" s="11">
        <f>'T21'!N9</f>
        <v>299641</v>
      </c>
      <c r="D55" s="12">
        <f t="shared" ref="D55:D61" si="17">C55-B55</f>
        <v>-128962</v>
      </c>
      <c r="E55" s="80">
        <f t="shared" ref="E55:E61" si="18">C55/B55-1</f>
        <v>-0.30088916783130304</v>
      </c>
      <c r="F55" s="50">
        <f>B55/$B$7</f>
        <v>0.9295168324647638</v>
      </c>
      <c r="G55" s="50">
        <f>C55/$C$7</f>
        <v>0.88277180701878433</v>
      </c>
      <c r="H55" s="11">
        <f>'N20'!N9</f>
        <v>922426</v>
      </c>
      <c r="I55" s="11">
        <f>'N21'!N9</f>
        <v>679814</v>
      </c>
      <c r="J55" s="12">
        <f t="shared" ref="J55:J61" si="19">I55-H55</f>
        <v>-242612</v>
      </c>
      <c r="K55" s="80">
        <f t="shared" ref="K55:K61" si="20">I55/H55-1</f>
        <v>-0.26301513617352501</v>
      </c>
      <c r="L55" s="50">
        <f>H55/$H$7</f>
        <v>0.92278219392685579</v>
      </c>
      <c r="M55" s="50">
        <f>I55/$I$7</f>
        <v>0.84904899229027431</v>
      </c>
      <c r="N55" s="69">
        <f>H55/B55</f>
        <v>2.1521687902324529</v>
      </c>
      <c r="O55" s="70">
        <f t="shared" ref="O55:O61" si="21">I55/C55</f>
        <v>2.2687616180696235</v>
      </c>
      <c r="P55" s="83">
        <f t="shared" si="5"/>
        <v>5.4174574209199244E-2</v>
      </c>
      <c r="U55" s="5"/>
    </row>
    <row r="56" spans="1:21" ht="15">
      <c r="A56" s="18" t="s">
        <v>58</v>
      </c>
      <c r="B56" s="10">
        <f>'T20'!N58</f>
        <v>11114</v>
      </c>
      <c r="C56" s="10">
        <f>'T21'!N58</f>
        <v>12724</v>
      </c>
      <c r="D56" s="9">
        <f t="shared" si="17"/>
        <v>1610</v>
      </c>
      <c r="E56" s="75">
        <f t="shared" si="18"/>
        <v>0.14486233579269392</v>
      </c>
      <c r="F56" s="48">
        <f t="shared" ref="F56:F61" si="22">B56/$B$7</f>
        <v>2.4103074584203528E-2</v>
      </c>
      <c r="G56" s="48">
        <f>C56/$C$7</f>
        <v>3.7486153338518464E-2</v>
      </c>
      <c r="H56" s="10">
        <f>'N20'!N58</f>
        <v>28264</v>
      </c>
      <c r="I56" s="10">
        <f>'N21'!N58</f>
        <v>45090</v>
      </c>
      <c r="J56" s="9">
        <f t="shared" si="19"/>
        <v>16826</v>
      </c>
      <c r="K56" s="75">
        <f t="shared" si="20"/>
        <v>0.59531559581092552</v>
      </c>
      <c r="L56" s="48">
        <f t="shared" ref="L56:L61" si="23">H56/$H$7</f>
        <v>2.8274914116849105E-2</v>
      </c>
      <c r="M56" s="48">
        <f t="shared" ref="M56:M61" si="24">I56/$I$7</f>
        <v>5.6314843563634275E-2</v>
      </c>
      <c r="N56" s="64">
        <f t="shared" ref="N56:N61" si="25">H56/B56</f>
        <v>2.5430987943134786</v>
      </c>
      <c r="O56" s="67">
        <f t="shared" si="21"/>
        <v>3.5436969506444513</v>
      </c>
      <c r="P56" s="84">
        <f t="shared" si="5"/>
        <v>0.39345626625610075</v>
      </c>
      <c r="U56" s="5"/>
    </row>
    <row r="57" spans="1:21" ht="15">
      <c r="A57" s="18" t="s">
        <v>59</v>
      </c>
      <c r="B57" s="10">
        <f>'T20'!N50</f>
        <v>14265</v>
      </c>
      <c r="C57" s="10">
        <f>'T21'!N50</f>
        <v>17075</v>
      </c>
      <c r="D57" s="9">
        <f t="shared" si="17"/>
        <v>2810</v>
      </c>
      <c r="E57" s="75">
        <f t="shared" si="18"/>
        <v>0.19698562916228535</v>
      </c>
      <c r="F57" s="48">
        <f t="shared" si="22"/>
        <v>3.0936688765850581E-2</v>
      </c>
      <c r="G57" s="48">
        <f t="shared" ref="G57:G61" si="26">C57/$C$7</f>
        <v>5.0304626552593747E-2</v>
      </c>
      <c r="H57" s="10">
        <f>'N20'!N50</f>
        <v>36395</v>
      </c>
      <c r="I57" s="10">
        <f>'N21'!N50</f>
        <v>41994</v>
      </c>
      <c r="J57" s="9">
        <f t="shared" si="19"/>
        <v>5599</v>
      </c>
      <c r="K57" s="75">
        <f t="shared" si="20"/>
        <v>0.15383981316114848</v>
      </c>
      <c r="L57" s="48">
        <f t="shared" si="23"/>
        <v>3.6409053894803395E-2</v>
      </c>
      <c r="M57" s="48">
        <f t="shared" si="24"/>
        <v>5.2448115782019467E-2</v>
      </c>
      <c r="N57" s="64">
        <f t="shared" si="25"/>
        <v>2.5513494567122326</v>
      </c>
      <c r="O57" s="67">
        <f t="shared" si="21"/>
        <v>2.4593850658857979</v>
      </c>
      <c r="P57" s="84">
        <f t="shared" si="5"/>
        <v>-3.6045391815883843E-2</v>
      </c>
      <c r="U57" s="5"/>
    </row>
    <row r="58" spans="1:21">
      <c r="A58" s="22" t="s">
        <v>60</v>
      </c>
      <c r="B58" s="10">
        <f>'T20'!N51</f>
        <v>10901</v>
      </c>
      <c r="C58" s="10">
        <f>'T21'!N51</f>
        <v>14620</v>
      </c>
      <c r="D58" s="9">
        <f t="shared" si="17"/>
        <v>3719</v>
      </c>
      <c r="E58" s="75">
        <f t="shared" si="18"/>
        <v>0.34116136134299602</v>
      </c>
      <c r="F58" s="48">
        <f>B58/$B$7</f>
        <v>2.3641138747741829E-2</v>
      </c>
      <c r="G58" s="48">
        <f t="shared" si="26"/>
        <v>4.3071955502132976E-2</v>
      </c>
      <c r="H58" s="10">
        <f>'N20'!N51</f>
        <v>24515</v>
      </c>
      <c r="I58" s="10">
        <f>'N21'!N51</f>
        <v>34171</v>
      </c>
      <c r="J58" s="9">
        <f t="shared" si="19"/>
        <v>9656</v>
      </c>
      <c r="K58" s="75">
        <f t="shared" si="20"/>
        <v>0.39388129716500098</v>
      </c>
      <c r="L58" s="48">
        <f t="shared" si="23"/>
        <v>2.4524466444047401E-2</v>
      </c>
      <c r="M58" s="48">
        <f t="shared" si="24"/>
        <v>4.267763405218334E-2</v>
      </c>
      <c r="N58" s="64">
        <f t="shared" si="25"/>
        <v>2.2488762498853316</v>
      </c>
      <c r="O58" s="67">
        <f t="shared" si="21"/>
        <v>2.3372777017783859</v>
      </c>
      <c r="P58" s="84">
        <f t="shared" si="5"/>
        <v>3.9309166921728922E-2</v>
      </c>
      <c r="U58" s="5"/>
    </row>
    <row r="59" spans="1:21">
      <c r="A59" s="22" t="s">
        <v>61</v>
      </c>
      <c r="B59" s="10">
        <f>'T20'!N55</f>
        <v>3364</v>
      </c>
      <c r="C59" s="10">
        <f>'T21'!N55</f>
        <v>2455</v>
      </c>
      <c r="D59" s="9">
        <f t="shared" si="17"/>
        <v>-909</v>
      </c>
      <c r="E59" s="75">
        <f t="shared" si="18"/>
        <v>-0.27021403091557672</v>
      </c>
      <c r="F59" s="48">
        <f t="shared" si="22"/>
        <v>7.2955500181087519E-3</v>
      </c>
      <c r="G59" s="48">
        <f t="shared" si="26"/>
        <v>7.2326710504607697E-3</v>
      </c>
      <c r="H59" s="10">
        <f>'N20'!N55</f>
        <v>11880</v>
      </c>
      <c r="I59" s="10">
        <f>'N21'!N55</f>
        <v>7823</v>
      </c>
      <c r="J59" s="9">
        <f t="shared" si="19"/>
        <v>-4057</v>
      </c>
      <c r="K59" s="75">
        <f t="shared" si="20"/>
        <v>-0.34149831649831652</v>
      </c>
      <c r="L59" s="48">
        <f t="shared" si="23"/>
        <v>1.1884587450755992E-2</v>
      </c>
      <c r="M59" s="48">
        <f t="shared" si="24"/>
        <v>9.7704817298361266E-3</v>
      </c>
      <c r="N59" s="64">
        <f t="shared" si="25"/>
        <v>3.5315101070154578</v>
      </c>
      <c r="O59" s="67">
        <f t="shared" si="21"/>
        <v>3.1865580448065174</v>
      </c>
      <c r="P59" s="84">
        <f t="shared" si="5"/>
        <v>-9.7678344888120772E-2</v>
      </c>
      <c r="U59" s="5"/>
    </row>
    <row r="60" spans="1:21" ht="15">
      <c r="A60" s="18" t="s">
        <v>62</v>
      </c>
      <c r="B60" s="10">
        <f>'T20'!N64</f>
        <v>586</v>
      </c>
      <c r="C60" s="10">
        <f>'T21'!N64</f>
        <v>670</v>
      </c>
      <c r="D60" s="9">
        <f t="shared" si="17"/>
        <v>84</v>
      </c>
      <c r="E60" s="75">
        <f t="shared" si="18"/>
        <v>0.14334470989761083</v>
      </c>
      <c r="F60" s="48">
        <f t="shared" si="22"/>
        <v>1.270865728481489E-3</v>
      </c>
      <c r="G60" s="48">
        <f t="shared" si="26"/>
        <v>1.9738857856654649E-3</v>
      </c>
      <c r="H60" s="10">
        <f>'N20'!N64</f>
        <v>1158</v>
      </c>
      <c r="I60" s="10">
        <f>'N21'!N64</f>
        <v>1931</v>
      </c>
      <c r="J60" s="9">
        <f t="shared" si="19"/>
        <v>773</v>
      </c>
      <c r="K60" s="75">
        <f t="shared" si="20"/>
        <v>0.66753022452504318</v>
      </c>
      <c r="L60" s="48">
        <f t="shared" si="23"/>
        <v>1.1584471606039932E-3</v>
      </c>
      <c r="M60" s="48">
        <f t="shared" si="24"/>
        <v>2.4117090911815876E-3</v>
      </c>
      <c r="N60" s="64">
        <f t="shared" si="25"/>
        <v>1.9761092150170649</v>
      </c>
      <c r="O60" s="67">
        <f t="shared" si="21"/>
        <v>2.8820895522388059</v>
      </c>
      <c r="P60" s="84">
        <f t="shared" si="5"/>
        <v>0.45846673368906754</v>
      </c>
      <c r="U60" s="5"/>
    </row>
    <row r="61" spans="1:21" ht="15.75" thickBot="1">
      <c r="A61" s="23" t="s">
        <v>63</v>
      </c>
      <c r="B61" s="13">
        <f>'T20'!N47</f>
        <v>865</v>
      </c>
      <c r="C61" s="13">
        <f>'T21'!N47</f>
        <v>1609</v>
      </c>
      <c r="D61" s="14">
        <f t="shared" si="17"/>
        <v>744</v>
      </c>
      <c r="E61" s="81">
        <f t="shared" si="18"/>
        <v>0.8601156069364162</v>
      </c>
      <c r="F61" s="51">
        <f t="shared" si="22"/>
        <v>1.8759366128609008E-3</v>
      </c>
      <c r="G61" s="51">
        <f t="shared" si="26"/>
        <v>4.7402719837846751E-3</v>
      </c>
      <c r="H61" s="13">
        <f>'N20'!N47</f>
        <v>2152</v>
      </c>
      <c r="I61" s="13">
        <f>'N21'!N47</f>
        <v>5573</v>
      </c>
      <c r="J61" s="14">
        <f t="shared" si="19"/>
        <v>3421</v>
      </c>
      <c r="K61" s="81">
        <f t="shared" si="20"/>
        <v>1.5896840148698885</v>
      </c>
      <c r="L61" s="51">
        <f t="shared" si="23"/>
        <v>2.1528309927632064E-3</v>
      </c>
      <c r="M61" s="51">
        <f t="shared" si="24"/>
        <v>6.9603597955230382E-3</v>
      </c>
      <c r="N61" s="71">
        <f t="shared" si="25"/>
        <v>2.4878612716763007</v>
      </c>
      <c r="O61" s="72">
        <f t="shared" si="21"/>
        <v>3.463642013673089</v>
      </c>
      <c r="P61" s="85">
        <f t="shared" si="5"/>
        <v>0.39221670159257527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98" t="s">
        <v>66</v>
      </c>
    </row>
    <row r="67" spans="1:3" ht="15" thickBot="1">
      <c r="A67" s="99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D1:D3 J1:J3 D5:D1048576 J5:J1048576">
    <cfRule type="cellIs" dxfId="5" priority="3" operator="lessThan">
      <formula>0</formula>
    </cfRule>
  </conditionalFormatting>
  <conditionalFormatting sqref="E1:E3 K1:K3 P1:P3 E5:E1048576 K5:K1048576 P5:P1048576">
    <cfRule type="cellIs" dxfId="4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45AC-E4B5-445C-BEDC-74FA53957DE9}">
  <sheetPr>
    <tabColor theme="6" tint="0.39997558519241921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5" t="s">
        <v>106</v>
      </c>
      <c r="B3" s="262" t="s">
        <v>1</v>
      </c>
      <c r="C3" s="262"/>
      <c r="D3" s="262"/>
      <c r="E3" s="262"/>
      <c r="F3" s="262"/>
      <c r="G3" s="262"/>
      <c r="H3" s="262" t="s">
        <v>2</v>
      </c>
      <c r="I3" s="262"/>
      <c r="J3" s="262"/>
      <c r="K3" s="262"/>
      <c r="L3" s="262"/>
      <c r="M3" s="262"/>
      <c r="N3" s="263" t="s">
        <v>3</v>
      </c>
      <c r="O3" s="263"/>
      <c r="P3" s="264"/>
    </row>
    <row r="4" spans="1:29" s="139" customFormat="1" ht="74.25" customHeight="1">
      <c r="A4" s="154" t="s">
        <v>107</v>
      </c>
      <c r="B4" s="52">
        <v>2019</v>
      </c>
      <c r="C4" s="52">
        <v>2021</v>
      </c>
      <c r="D4" s="52" t="s">
        <v>4</v>
      </c>
      <c r="E4" s="77" t="s">
        <v>68</v>
      </c>
      <c r="F4" s="52" t="s">
        <v>69</v>
      </c>
      <c r="G4" s="52" t="s">
        <v>7</v>
      </c>
      <c r="H4" s="52">
        <v>2019</v>
      </c>
      <c r="I4" s="52">
        <v>2021</v>
      </c>
      <c r="J4" s="52" t="s">
        <v>8</v>
      </c>
      <c r="K4" s="77" t="s">
        <v>68</v>
      </c>
      <c r="L4" s="52" t="s">
        <v>69</v>
      </c>
      <c r="M4" s="52" t="s">
        <v>7</v>
      </c>
      <c r="N4" s="52">
        <v>2019</v>
      </c>
      <c r="O4" s="52">
        <v>2021</v>
      </c>
      <c r="P4" s="77" t="s">
        <v>68</v>
      </c>
    </row>
    <row r="5" spans="1:29" ht="15.75" customHeight="1">
      <c r="A5" s="18" t="s">
        <v>9</v>
      </c>
      <c r="B5" s="10">
        <f>'T2019'!N6</f>
        <v>3203342</v>
      </c>
      <c r="C5" s="10">
        <f>'T21'!N6</f>
        <v>1792070</v>
      </c>
      <c r="D5" s="9">
        <f>C5-B5</f>
        <v>-1411272</v>
      </c>
      <c r="E5" s="75">
        <f>C5/B5-1</f>
        <v>-0.44056238765639133</v>
      </c>
      <c r="F5" s="48">
        <f t="array" ref="F5:F7">B5:B7/B5</f>
        <v>1</v>
      </c>
      <c r="G5" s="48">
        <f t="array" ref="G5:G7">C5:C7/C5</f>
        <v>1</v>
      </c>
      <c r="H5" s="10">
        <f>'N2019'!N6</f>
        <v>7172475</v>
      </c>
      <c r="I5" s="10">
        <f>'N21'!N6</f>
        <v>4181405</v>
      </c>
      <c r="J5" s="9">
        <f>I5-H5</f>
        <v>-2991070</v>
      </c>
      <c r="K5" s="75">
        <f>I5/H5-1</f>
        <v>-0.41702062398265594</v>
      </c>
      <c r="L5" s="48">
        <f t="array" ref="L5:L7">H5:H7/H5</f>
        <v>1</v>
      </c>
      <c r="M5" s="48">
        <f t="array" ref="M5:M7">I5:I7/I5</f>
        <v>1</v>
      </c>
      <c r="N5" s="53">
        <f t="shared" ref="N5:O9" si="0">H5/B5</f>
        <v>2.2390600191924559</v>
      </c>
      <c r="O5" s="54">
        <f t="shared" si="0"/>
        <v>2.3332821820576206</v>
      </c>
      <c r="P5" s="75">
        <f>O5/N5-1</f>
        <v>4.208112424746302E-2</v>
      </c>
    </row>
    <row r="6" spans="1:29" ht="15">
      <c r="A6" s="18" t="s">
        <v>10</v>
      </c>
      <c r="B6" s="10">
        <f>'T2019'!N7</f>
        <v>1663273</v>
      </c>
      <c r="C6" s="10">
        <f>'T21'!N7</f>
        <v>1452638</v>
      </c>
      <c r="D6" s="9">
        <f>C6-B6</f>
        <v>-210635</v>
      </c>
      <c r="E6" s="75">
        <f t="shared" ref="E6:E9" si="1">C6/B6-1</f>
        <v>-0.12663886205090802</v>
      </c>
      <c r="F6" s="48">
        <v>0.51923054110363487</v>
      </c>
      <c r="G6" s="48">
        <v>0.81059222016997101</v>
      </c>
      <c r="H6" s="10">
        <f>'N2019'!N7</f>
        <v>3869434</v>
      </c>
      <c r="I6" s="10">
        <f>'N21'!N7</f>
        <v>3380728</v>
      </c>
      <c r="J6" s="9">
        <f t="shared" ref="J6:J9" si="2">I6-H6</f>
        <v>-488706</v>
      </c>
      <c r="K6" s="75">
        <f t="shared" ref="K6:K9" si="3">I6/H6-1</f>
        <v>-0.12629909180515808</v>
      </c>
      <c r="L6" s="48">
        <v>0.53948379046284578</v>
      </c>
      <c r="M6" s="48">
        <v>0.80851484130334184</v>
      </c>
      <c r="N6" s="53">
        <f t="shared" si="0"/>
        <v>2.326397410407071</v>
      </c>
      <c r="O6" s="54">
        <f t="shared" si="0"/>
        <v>2.327302466271707</v>
      </c>
      <c r="P6" s="75">
        <f t="shared" ref="P6:P61" si="4">O6/N6-1</f>
        <v>3.8903751379160134E-4</v>
      </c>
    </row>
    <row r="7" spans="1:29" ht="15">
      <c r="A7" s="18" t="s">
        <v>11</v>
      </c>
      <c r="B7" s="10">
        <f>'T2019'!N8</f>
        <v>1540069</v>
      </c>
      <c r="C7" s="10">
        <f>'T21'!N8</f>
        <v>339432</v>
      </c>
      <c r="D7" s="9">
        <f t="shared" ref="D7:D9" si="5">C7-B7</f>
        <v>-1200637</v>
      </c>
      <c r="E7" s="75">
        <f>C7/B7-1</f>
        <v>-0.77959948547759872</v>
      </c>
      <c r="F7" s="48">
        <v>0.48076945889636513</v>
      </c>
      <c r="G7" s="48">
        <v>0.18940777983002896</v>
      </c>
      <c r="H7" s="10">
        <f>'N2019'!N8</f>
        <v>3303041</v>
      </c>
      <c r="I7" s="10">
        <f>'N21'!N8</f>
        <v>800677</v>
      </c>
      <c r="J7" s="9">
        <f t="shared" si="2"/>
        <v>-2502364</v>
      </c>
      <c r="K7" s="75">
        <f t="shared" si="3"/>
        <v>-0.75759398687451962</v>
      </c>
      <c r="L7" s="48">
        <v>0.46051620953715416</v>
      </c>
      <c r="M7" s="48">
        <v>0.19148515869665819</v>
      </c>
      <c r="N7" s="53">
        <f t="shared" si="0"/>
        <v>2.1447357228799491</v>
      </c>
      <c r="O7" s="54">
        <f t="shared" si="0"/>
        <v>2.3588730585212945</v>
      </c>
      <c r="P7" s="75">
        <f t="shared" si="4"/>
        <v>9.9843227003186152E-2</v>
      </c>
      <c r="U7" s="5"/>
    </row>
    <row r="8" spans="1:29" ht="15">
      <c r="A8" s="19" t="s">
        <v>12</v>
      </c>
      <c r="B8" s="10">
        <f>'T2019'!N10</f>
        <v>917399</v>
      </c>
      <c r="C8" s="10">
        <f>'T21'!N10</f>
        <v>201417</v>
      </c>
      <c r="D8" s="9">
        <f t="shared" si="5"/>
        <v>-715982</v>
      </c>
      <c r="E8" s="75">
        <f t="shared" si="1"/>
        <v>-0.78044776591210585</v>
      </c>
      <c r="F8" s="48">
        <f t="array" ref="F8:F9">B8:B9/B7</f>
        <v>0.59568694649395582</v>
      </c>
      <c r="G8" s="48">
        <f t="array" ref="G8:G9">C8:C9/C7</f>
        <v>0.59339425864385209</v>
      </c>
      <c r="H8" s="10">
        <f>'N2019'!N10</f>
        <v>1812773</v>
      </c>
      <c r="I8" s="10">
        <f>'N21'!N10</f>
        <v>456328</v>
      </c>
      <c r="J8" s="9">
        <f t="shared" si="2"/>
        <v>-1356445</v>
      </c>
      <c r="K8" s="75">
        <f t="shared" si="3"/>
        <v>-0.74827074322046938</v>
      </c>
      <c r="L8" s="48">
        <f t="array" ref="L8:L9">H8:H9/H7</f>
        <v>0.54881940611696922</v>
      </c>
      <c r="M8" s="48">
        <f t="array" ref="M8:M9">I8:I9/I7</f>
        <v>0.56992769868498783</v>
      </c>
      <c r="N8" s="53">
        <f t="shared" si="0"/>
        <v>1.9759919075560362</v>
      </c>
      <c r="O8" s="54">
        <f t="shared" si="0"/>
        <v>2.2655883068459963</v>
      </c>
      <c r="P8" s="75">
        <f t="shared" si="4"/>
        <v>0.14655748243834732</v>
      </c>
      <c r="U8" s="5"/>
    </row>
    <row r="9" spans="1:29" ht="15.75" thickBot="1">
      <c r="A9" s="20" t="s">
        <v>13</v>
      </c>
      <c r="B9" s="16">
        <f>B7-B8</f>
        <v>622670</v>
      </c>
      <c r="C9" s="10">
        <f>C7-C8</f>
        <v>138015</v>
      </c>
      <c r="D9" s="9">
        <f t="shared" si="5"/>
        <v>-484655</v>
      </c>
      <c r="E9" s="78">
        <f t="shared" si="1"/>
        <v>-0.77834968763550516</v>
      </c>
      <c r="F9" s="49">
        <v>0.40431305350604418</v>
      </c>
      <c r="G9" s="49">
        <v>0.40660574135614791</v>
      </c>
      <c r="H9" s="17">
        <f>H7-H8</f>
        <v>1490268</v>
      </c>
      <c r="I9" s="17">
        <f>I7-I8</f>
        <v>344349</v>
      </c>
      <c r="J9" s="9">
        <f t="shared" si="2"/>
        <v>-1145919</v>
      </c>
      <c r="K9" s="78">
        <f t="shared" si="3"/>
        <v>-0.76893484930227318</v>
      </c>
      <c r="L9" s="49">
        <v>0.45118059388303083</v>
      </c>
      <c r="M9" s="49">
        <v>0.43007230131501217</v>
      </c>
      <c r="N9" s="55">
        <f t="shared" si="0"/>
        <v>2.3933512133232693</v>
      </c>
      <c r="O9" s="56">
        <f t="shared" si="0"/>
        <v>2.4950114118030648</v>
      </c>
      <c r="P9" s="78">
        <f t="shared" si="4"/>
        <v>4.2476088721904004E-2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57"/>
      <c r="O10" s="56"/>
      <c r="P10" s="82"/>
      <c r="U10" s="5"/>
    </row>
    <row r="11" spans="1:29">
      <c r="A11" s="31" t="s">
        <v>14</v>
      </c>
      <c r="B11" s="10">
        <f>VLOOKUP(A11,'T2019'!A:N,14,0)</f>
        <v>156874</v>
      </c>
      <c r="C11" s="11">
        <f>VLOOKUP(A11,'T21'!A:N,14,FALSE)</f>
        <v>39422</v>
      </c>
      <c r="D11" s="12">
        <f t="shared" ref="D11:D53" si="6">C11-B11</f>
        <v>-117452</v>
      </c>
      <c r="E11" s="80">
        <f t="shared" ref="E11:E53" si="7">C11/B11-1</f>
        <v>-0.74870278057549378</v>
      </c>
      <c r="F11" s="50">
        <f t="shared" ref="F11:F53" si="8">B11/$B$7</f>
        <v>0.10186166983427367</v>
      </c>
      <c r="G11" s="50">
        <f t="shared" ref="G11:G53" si="9">C11/$C$7</f>
        <v>0.1161410827500059</v>
      </c>
      <c r="H11" s="11">
        <f>VLOOKUP(A11,'N2019'!A:N,14,0)</f>
        <v>302873</v>
      </c>
      <c r="I11" s="11">
        <f>VLOOKUP(A11,'N21'!A:N,14,0)</f>
        <v>87688</v>
      </c>
      <c r="J11" s="12">
        <f t="shared" ref="J11:J53" si="10">I11-H11</f>
        <v>-215185</v>
      </c>
      <c r="K11" s="80">
        <f t="shared" ref="K11:K53" si="11">I11/H11-1</f>
        <v>-0.71047930980972218</v>
      </c>
      <c r="L11" s="50">
        <f t="shared" ref="L11:L53" si="12">H11/$H$7</f>
        <v>9.1695198454999502E-2</v>
      </c>
      <c r="M11" s="50">
        <f t="shared" ref="M11:M53" si="13">I11/$I$7</f>
        <v>0.10951732096713157</v>
      </c>
      <c r="N11" s="58">
        <f t="shared" ref="N11:N53" si="14">H11/B11</f>
        <v>1.9306768489360888</v>
      </c>
      <c r="O11" s="59">
        <f t="shared" ref="O11:O53" si="15">I11/C11</f>
        <v>2.2243417381157728</v>
      </c>
      <c r="P11" s="83">
        <f t="shared" ref="P11:P53" si="16">O11/N11-1</f>
        <v>0.15210463073688896</v>
      </c>
      <c r="U11" s="5"/>
    </row>
    <row r="12" spans="1:29">
      <c r="A12" s="32" t="s">
        <v>15</v>
      </c>
      <c r="B12" s="10">
        <f>VLOOKUP(A12,'T2019'!A:N,14,0)</f>
        <v>199757</v>
      </c>
      <c r="C12" s="10">
        <f>VLOOKUP(A12,'T21'!A:N,14,FALSE)</f>
        <v>38242</v>
      </c>
      <c r="D12" s="9">
        <f t="shared" si="6"/>
        <v>-161515</v>
      </c>
      <c r="E12" s="75">
        <f t="shared" si="7"/>
        <v>-0.80855739723764375</v>
      </c>
      <c r="F12" s="48">
        <f t="shared" si="8"/>
        <v>0.12970652613616662</v>
      </c>
      <c r="G12" s="48">
        <f t="shared" si="9"/>
        <v>0.11266468688868463</v>
      </c>
      <c r="H12" s="10">
        <f>VLOOKUP(A12,'N2019'!A:N,14,0)</f>
        <v>451567</v>
      </c>
      <c r="I12" s="10">
        <f>VLOOKUP(A12,'N21'!A:N,14,0)</f>
        <v>91394</v>
      </c>
      <c r="J12" s="9">
        <f t="shared" si="10"/>
        <v>-360173</v>
      </c>
      <c r="K12" s="75">
        <f t="shared" si="11"/>
        <v>-0.79760699962574766</v>
      </c>
      <c r="L12" s="48">
        <f t="shared" si="12"/>
        <v>0.13671250220630018</v>
      </c>
      <c r="M12" s="48">
        <f t="shared" si="13"/>
        <v>0.1141459040287157</v>
      </c>
      <c r="N12" s="53">
        <f t="shared" si="14"/>
        <v>2.2605816066520821</v>
      </c>
      <c r="O12" s="56">
        <f t="shared" si="15"/>
        <v>2.3898854662413052</v>
      </c>
      <c r="P12" s="84">
        <f t="shared" si="16"/>
        <v>5.7199377013742003E-2</v>
      </c>
      <c r="U12" s="5"/>
    </row>
    <row r="13" spans="1:29">
      <c r="A13" s="32" t="s">
        <v>16</v>
      </c>
      <c r="B13" s="10">
        <f>VLOOKUP(A13,'T2019'!A:N,14,0)</f>
        <v>125133</v>
      </c>
      <c r="C13" s="10">
        <f>VLOOKUP(A13,'T21'!A:N,14,FALSE)</f>
        <v>32367</v>
      </c>
      <c r="D13" s="9">
        <f t="shared" si="6"/>
        <v>-92766</v>
      </c>
      <c r="E13" s="75">
        <f t="shared" si="7"/>
        <v>-0.7413392150751601</v>
      </c>
      <c r="F13" s="48">
        <f t="shared" si="8"/>
        <v>8.1251554313475569E-2</v>
      </c>
      <c r="G13" s="48">
        <f t="shared" si="9"/>
        <v>9.5356360036767299E-2</v>
      </c>
      <c r="H13" s="10">
        <f>VLOOKUP(A13,'N2019'!A:N,14,0)</f>
        <v>205641</v>
      </c>
      <c r="I13" s="10">
        <f>VLOOKUP(A13,'N21'!A:N,14,0)</f>
        <v>60784</v>
      </c>
      <c r="J13" s="9">
        <f t="shared" si="10"/>
        <v>-144857</v>
      </c>
      <c r="K13" s="75">
        <f t="shared" si="11"/>
        <v>-0.70441692075023954</v>
      </c>
      <c r="L13" s="48">
        <f t="shared" si="12"/>
        <v>6.2258082778869531E-2</v>
      </c>
      <c r="M13" s="48">
        <f t="shared" si="13"/>
        <v>7.5915756291238534E-2</v>
      </c>
      <c r="N13" s="53">
        <f t="shared" si="14"/>
        <v>1.6433794442712952</v>
      </c>
      <c r="O13" s="56">
        <f t="shared" si="15"/>
        <v>1.8779621219142955</v>
      </c>
      <c r="P13" s="84">
        <f t="shared" si="16"/>
        <v>0.14274407438935599</v>
      </c>
      <c r="U13" s="5"/>
    </row>
    <row r="14" spans="1:29">
      <c r="A14" s="32" t="s">
        <v>17</v>
      </c>
      <c r="B14" s="10">
        <f>VLOOKUP(A14,'T2019'!A:N,14,0)</f>
        <v>89191</v>
      </c>
      <c r="C14" s="10">
        <f>VLOOKUP(A14,'T21'!A:N,14,FALSE)</f>
        <v>31662</v>
      </c>
      <c r="D14" s="9">
        <f t="shared" si="6"/>
        <v>-57529</v>
      </c>
      <c r="E14" s="75">
        <f t="shared" si="7"/>
        <v>-0.64500902557432926</v>
      </c>
      <c r="F14" s="48">
        <f t="shared" si="8"/>
        <v>5.7913638934359433E-2</v>
      </c>
      <c r="G14" s="48">
        <f t="shared" si="9"/>
        <v>9.3279360814537221E-2</v>
      </c>
      <c r="H14" s="10">
        <f>VLOOKUP(A14,'N2019'!A:N,14,0)</f>
        <v>192585</v>
      </c>
      <c r="I14" s="10">
        <f>VLOOKUP(A14,'N21'!A:N,14,0)</f>
        <v>63064</v>
      </c>
      <c r="J14" s="9">
        <f t="shared" si="10"/>
        <v>-129521</v>
      </c>
      <c r="K14" s="75">
        <f t="shared" si="11"/>
        <v>-0.67253939818781316</v>
      </c>
      <c r="L14" s="48">
        <f t="shared" si="12"/>
        <v>5.8305361634929748E-2</v>
      </c>
      <c r="M14" s="48">
        <f t="shared" si="13"/>
        <v>7.8763346518009134E-2</v>
      </c>
      <c r="N14" s="53">
        <f t="shared" si="14"/>
        <v>2.1592425244699576</v>
      </c>
      <c r="O14" s="56">
        <f t="shared" si="15"/>
        <v>1.9917882635335733</v>
      </c>
      <c r="P14" s="84">
        <f t="shared" si="16"/>
        <v>-7.7552317092073886E-2</v>
      </c>
      <c r="U14" s="5"/>
    </row>
    <row r="15" spans="1:29">
      <c r="A15" s="32" t="s">
        <v>18</v>
      </c>
      <c r="B15" s="10">
        <f>VLOOKUP(A15,'T2019'!A:N,14,0)</f>
        <v>130984</v>
      </c>
      <c r="C15" s="10">
        <f>VLOOKUP(A15,'T21'!A:N,14,FALSE)</f>
        <v>28138</v>
      </c>
      <c r="D15" s="9">
        <f t="shared" si="6"/>
        <v>-102846</v>
      </c>
      <c r="E15" s="75">
        <f t="shared" si="7"/>
        <v>-0.78517986929701333</v>
      </c>
      <c r="F15" s="48">
        <f t="shared" si="8"/>
        <v>8.5050734739807107E-2</v>
      </c>
      <c r="G15" s="48">
        <f t="shared" si="9"/>
        <v>8.2897310801574392E-2</v>
      </c>
      <c r="H15" s="10">
        <f>VLOOKUP(A15,'N2019'!A:N,14,0)</f>
        <v>352296</v>
      </c>
      <c r="I15" s="10">
        <f>VLOOKUP(A15,'N21'!A:N,14,0)</f>
        <v>75035</v>
      </c>
      <c r="J15" s="9">
        <f t="shared" si="10"/>
        <v>-277261</v>
      </c>
      <c r="K15" s="75">
        <f t="shared" si="11"/>
        <v>-0.78701149033767059</v>
      </c>
      <c r="L15" s="48">
        <f t="shared" si="12"/>
        <v>0.10665807660274275</v>
      </c>
      <c r="M15" s="48">
        <f t="shared" si="13"/>
        <v>9.3714444151636683E-2</v>
      </c>
      <c r="N15" s="53">
        <f t="shared" si="14"/>
        <v>2.6896109448482259</v>
      </c>
      <c r="O15" s="56">
        <f t="shared" si="15"/>
        <v>2.6666785130428603</v>
      </c>
      <c r="P15" s="84">
        <f t="shared" si="16"/>
        <v>-8.5263007459466245E-3</v>
      </c>
      <c r="U15" s="5"/>
      <c r="AC15" s="5"/>
    </row>
    <row r="16" spans="1:29">
      <c r="A16" s="32" t="s">
        <v>19</v>
      </c>
      <c r="B16" s="10">
        <f>VLOOKUP(A16,'T2019'!A:N,14,0)</f>
        <v>66714</v>
      </c>
      <c r="C16" s="10">
        <f>VLOOKUP(A16,'T21'!A:N,14,FALSE)</f>
        <v>17919</v>
      </c>
      <c r="D16" s="9">
        <f t="shared" si="6"/>
        <v>-48795</v>
      </c>
      <c r="E16" s="75">
        <f t="shared" si="7"/>
        <v>-0.73140570195161436</v>
      </c>
      <c r="F16" s="48">
        <f t="shared" si="8"/>
        <v>4.3318838311789926E-2</v>
      </c>
      <c r="G16" s="48">
        <f t="shared" si="9"/>
        <v>5.2791133422894716E-2</v>
      </c>
      <c r="H16" s="10">
        <f>VLOOKUP(A16,'N2019'!A:N,14,0)</f>
        <v>134704</v>
      </c>
      <c r="I16" s="10">
        <f>VLOOKUP(A16,'N21'!A:N,14,0)</f>
        <v>38735</v>
      </c>
      <c r="J16" s="9">
        <f t="shared" si="10"/>
        <v>-95969</v>
      </c>
      <c r="K16" s="75">
        <f t="shared" si="11"/>
        <v>-0.71244357999762442</v>
      </c>
      <c r="L16" s="48">
        <f t="shared" si="12"/>
        <v>4.0781812880917916E-2</v>
      </c>
      <c r="M16" s="48">
        <f t="shared" si="13"/>
        <v>4.83778102780522E-2</v>
      </c>
      <c r="N16" s="53">
        <f t="shared" si="14"/>
        <v>2.0191264202416286</v>
      </c>
      <c r="O16" s="56">
        <f t="shared" si="15"/>
        <v>2.1616719683018024</v>
      </c>
      <c r="P16" s="84">
        <f t="shared" si="16"/>
        <v>7.0597634021903E-2</v>
      </c>
      <c r="U16" s="5"/>
    </row>
    <row r="17" spans="1:21">
      <c r="A17" s="32" t="s">
        <v>20</v>
      </c>
      <c r="B17" s="10">
        <f>VLOOKUP(A17,'T2019'!A:N,14,0)</f>
        <v>53450</v>
      </c>
      <c r="C17" s="10">
        <f>VLOOKUP(A17,'T21'!A:N,14,FALSE)</f>
        <v>15605</v>
      </c>
      <c r="D17" s="9">
        <f t="shared" si="6"/>
        <v>-37845</v>
      </c>
      <c r="E17" s="75">
        <f t="shared" si="7"/>
        <v>-0.70804490177736201</v>
      </c>
      <c r="F17" s="48">
        <f t="shared" si="8"/>
        <v>3.4706237188074043E-2</v>
      </c>
      <c r="G17" s="48">
        <f t="shared" si="9"/>
        <v>4.5973862216879963E-2</v>
      </c>
      <c r="H17" s="10">
        <f>VLOOKUP(A17,'N2019'!A:N,14,0)</f>
        <v>90007</v>
      </c>
      <c r="I17" s="10">
        <f>VLOOKUP(A17,'N21'!A:N,14,0)</f>
        <v>29736</v>
      </c>
      <c r="J17" s="9">
        <f t="shared" si="10"/>
        <v>-60271</v>
      </c>
      <c r="K17" s="75">
        <f t="shared" si="11"/>
        <v>-0.66962569577921716</v>
      </c>
      <c r="L17" s="48">
        <f t="shared" si="12"/>
        <v>2.7249737438923706E-2</v>
      </c>
      <c r="M17" s="48">
        <f t="shared" si="13"/>
        <v>3.7138571483881763E-2</v>
      </c>
      <c r="N17" s="53">
        <f t="shared" si="14"/>
        <v>1.6839476145930776</v>
      </c>
      <c r="O17" s="56">
        <f t="shared" si="15"/>
        <v>1.9055430951618071</v>
      </c>
      <c r="P17" s="84">
        <f t="shared" si="16"/>
        <v>0.13159285873763804</v>
      </c>
      <c r="U17" s="5"/>
    </row>
    <row r="18" spans="1:21">
      <c r="A18" s="32" t="s">
        <v>21</v>
      </c>
      <c r="B18" s="10">
        <f>VLOOKUP(A18,'T2019'!A:N,14,0)</f>
        <v>42036</v>
      </c>
      <c r="C18" s="10">
        <f>VLOOKUP(A18,'T21'!A:N,14,FALSE)</f>
        <v>13995</v>
      </c>
      <c r="D18" s="9">
        <f t="shared" si="6"/>
        <v>-28041</v>
      </c>
      <c r="E18" s="75">
        <f t="shared" si="7"/>
        <v>-0.66707108192977449</v>
      </c>
      <c r="F18" s="48">
        <f t="shared" si="8"/>
        <v>2.729488094364603E-2</v>
      </c>
      <c r="G18" s="48">
        <f t="shared" si="9"/>
        <v>4.1230644134907728E-2</v>
      </c>
      <c r="H18" s="10">
        <f>VLOOKUP(A18,'N2019'!A:N,14,0)</f>
        <v>88365</v>
      </c>
      <c r="I18" s="10">
        <f>VLOOKUP(A18,'N21'!A:N,14,0)</f>
        <v>32868</v>
      </c>
      <c r="J18" s="9">
        <f t="shared" si="10"/>
        <v>-55497</v>
      </c>
      <c r="K18" s="75">
        <f t="shared" si="11"/>
        <v>-0.62804277711763712</v>
      </c>
      <c r="L18" s="48">
        <f t="shared" si="12"/>
        <v>2.6752619782800153E-2</v>
      </c>
      <c r="M18" s="48">
        <f t="shared" si="13"/>
        <v>4.1050261216445581E-2</v>
      </c>
      <c r="N18" s="53">
        <f t="shared" si="14"/>
        <v>2.1021267485012847</v>
      </c>
      <c r="O18" s="56">
        <f t="shared" si="15"/>
        <v>2.3485530546623794</v>
      </c>
      <c r="P18" s="84">
        <f t="shared" si="16"/>
        <v>0.11722713977013277</v>
      </c>
      <c r="U18" s="5"/>
    </row>
    <row r="19" spans="1:21">
      <c r="A19" s="32" t="s">
        <v>22</v>
      </c>
      <c r="B19" s="10">
        <f>VLOOKUP(A19,'T2019'!A:N,14,0)</f>
        <v>40339</v>
      </c>
      <c r="C19" s="10">
        <f>VLOOKUP(A19,'T21'!A:N,14,FALSE)</f>
        <v>9394</v>
      </c>
      <c r="D19" s="9">
        <f t="shared" si="6"/>
        <v>-30945</v>
      </c>
      <c r="E19" s="75">
        <f t="shared" si="7"/>
        <v>-0.76712362725898009</v>
      </c>
      <c r="F19" s="48">
        <f t="shared" si="8"/>
        <v>2.6192982262483046E-2</v>
      </c>
      <c r="G19" s="48">
        <f t="shared" si="9"/>
        <v>2.7675646373942351E-2</v>
      </c>
      <c r="H19" s="10">
        <f>VLOOKUP(A19,'N2019'!A:N,14,0)</f>
        <v>77270</v>
      </c>
      <c r="I19" s="10">
        <f>VLOOKUP(A19,'N21'!A:N,14,0)</f>
        <v>19695</v>
      </c>
      <c r="J19" s="9">
        <f t="shared" si="10"/>
        <v>-57575</v>
      </c>
      <c r="K19" s="75">
        <f t="shared" si="11"/>
        <v>-0.74511453345412193</v>
      </c>
      <c r="L19" s="48">
        <f t="shared" si="12"/>
        <v>2.3393593963865419E-2</v>
      </c>
      <c r="M19" s="48">
        <f t="shared" si="13"/>
        <v>2.4597933998353892E-2</v>
      </c>
      <c r="N19" s="53">
        <f t="shared" si="14"/>
        <v>1.9155160018840329</v>
      </c>
      <c r="O19" s="56">
        <f t="shared" si="15"/>
        <v>2.096550989993613</v>
      </c>
      <c r="P19" s="84">
        <f t="shared" si="16"/>
        <v>9.4509775920180505E-2</v>
      </c>
      <c r="U19" s="5"/>
    </row>
    <row r="20" spans="1:21">
      <c r="A20" s="32" t="s">
        <v>23</v>
      </c>
      <c r="B20" s="10">
        <f>VLOOKUP(A20,'T2019'!A:N,14,0)</f>
        <v>40929</v>
      </c>
      <c r="C20" s="10">
        <f>VLOOKUP(A20,'T21'!A:N,14,FALSE)</f>
        <v>9368</v>
      </c>
      <c r="D20" s="9">
        <f t="shared" si="6"/>
        <v>-31561</v>
      </c>
      <c r="E20" s="75">
        <f t="shared" si="7"/>
        <v>-0.77111583473820522</v>
      </c>
      <c r="F20" s="48">
        <f t="shared" si="8"/>
        <v>2.6576081980742423E-2</v>
      </c>
      <c r="G20" s="48">
        <f t="shared" si="9"/>
        <v>2.7599047821065779E-2</v>
      </c>
      <c r="H20" s="10">
        <f>VLOOKUP(A20,'N2019'!A:N,14,0)</f>
        <v>81676</v>
      </c>
      <c r="I20" s="10">
        <f>VLOOKUP(A20,'N21'!A:N,14,0)</f>
        <v>28653</v>
      </c>
      <c r="J20" s="9">
        <f t="shared" si="10"/>
        <v>-53023</v>
      </c>
      <c r="K20" s="75">
        <f t="shared" si="11"/>
        <v>-0.64918703168617464</v>
      </c>
      <c r="L20" s="48">
        <f t="shared" si="12"/>
        <v>2.4727516249419854E-2</v>
      </c>
      <c r="M20" s="48">
        <f t="shared" si="13"/>
        <v>3.5785966126165733E-2</v>
      </c>
      <c r="N20" s="53">
        <f t="shared" si="14"/>
        <v>1.9955532751838549</v>
      </c>
      <c r="O20" s="56">
        <f t="shared" si="15"/>
        <v>3.058603757472246</v>
      </c>
      <c r="P20" s="84">
        <f t="shared" si="16"/>
        <v>0.53270964774941909</v>
      </c>
      <c r="U20" s="5"/>
    </row>
    <row r="21" spans="1:21">
      <c r="A21" s="32" t="s">
        <v>24</v>
      </c>
      <c r="B21" s="10">
        <f>VLOOKUP(A21,'T2019'!A:N,14,0)</f>
        <v>147850</v>
      </c>
      <c r="C21" s="10">
        <f>VLOOKUP(A21,'T21'!A:N,14,FALSE)</f>
        <v>8367</v>
      </c>
      <c r="D21" s="9">
        <f t="shared" si="6"/>
        <v>-139483</v>
      </c>
      <c r="E21" s="75">
        <f t="shared" si="7"/>
        <v>-0.94340886033141702</v>
      </c>
      <c r="F21" s="48">
        <f t="shared" si="8"/>
        <v>9.6002192109574308E-2</v>
      </c>
      <c r="G21" s="48">
        <f t="shared" si="9"/>
        <v>2.4650003535317825E-2</v>
      </c>
      <c r="H21" s="10">
        <f>VLOOKUP(A21,'N2019'!A:N,14,0)</f>
        <v>346322</v>
      </c>
      <c r="I21" s="10">
        <f>VLOOKUP(A21,'N21'!A:N,14,0)</f>
        <v>21195</v>
      </c>
      <c r="J21" s="9">
        <f t="shared" si="10"/>
        <v>-325127</v>
      </c>
      <c r="K21" s="75">
        <f t="shared" si="11"/>
        <v>-0.93879972973129056</v>
      </c>
      <c r="L21" s="48">
        <f t="shared" si="12"/>
        <v>0.10484944025823476</v>
      </c>
      <c r="M21" s="48">
        <f t="shared" si="13"/>
        <v>2.6471348621229285E-2</v>
      </c>
      <c r="N21" s="53">
        <f t="shared" si="14"/>
        <v>2.3423875549543456</v>
      </c>
      <c r="O21" s="56">
        <f t="shared" si="15"/>
        <v>2.5331660093223376</v>
      </c>
      <c r="P21" s="84">
        <f t="shared" si="16"/>
        <v>8.1446152650734405E-2</v>
      </c>
      <c r="U21" s="5"/>
    </row>
    <row r="22" spans="1:21">
      <c r="A22" s="32" t="s">
        <v>25</v>
      </c>
      <c r="B22" s="10">
        <f>VLOOKUP(A22,'T2019'!A:N,14,0)</f>
        <v>36810</v>
      </c>
      <c r="C22" s="10">
        <f>VLOOKUP(A22,'T21'!A:N,14,FALSE)</f>
        <v>7401</v>
      </c>
      <c r="D22" s="9">
        <f t="shared" si="6"/>
        <v>-29409</v>
      </c>
      <c r="E22" s="75">
        <f t="shared" si="7"/>
        <v>-0.79894050529747351</v>
      </c>
      <c r="F22" s="48">
        <f t="shared" si="8"/>
        <v>2.3901526490046874E-2</v>
      </c>
      <c r="G22" s="48">
        <f t="shared" si="9"/>
        <v>2.1804072686134483E-2</v>
      </c>
      <c r="H22" s="10">
        <f>VLOOKUP(A22,'N2019'!A:N,14,0)</f>
        <v>81563</v>
      </c>
      <c r="I22" s="10">
        <f>VLOOKUP(A22,'N21'!A:N,14,0)</f>
        <v>30749</v>
      </c>
      <c r="J22" s="9">
        <f t="shared" si="10"/>
        <v>-50814</v>
      </c>
      <c r="K22" s="75">
        <f t="shared" si="11"/>
        <v>-0.62300307737577088</v>
      </c>
      <c r="L22" s="48">
        <f t="shared" si="12"/>
        <v>2.4693305351038634E-2</v>
      </c>
      <c r="M22" s="48">
        <f t="shared" si="13"/>
        <v>3.8403750825863614E-2</v>
      </c>
      <c r="N22" s="53">
        <f t="shared" si="14"/>
        <v>2.2157837544145611</v>
      </c>
      <c r="O22" s="56">
        <f t="shared" si="15"/>
        <v>4.1547088231320091</v>
      </c>
      <c r="P22" s="84">
        <f t="shared" si="16"/>
        <v>0.8750515770568672</v>
      </c>
      <c r="U22" s="5"/>
    </row>
    <row r="23" spans="1:21">
      <c r="A23" s="32" t="s">
        <v>26</v>
      </c>
      <c r="B23" s="10">
        <f>VLOOKUP(A23,'T2019'!A:N,14,0)</f>
        <v>29525</v>
      </c>
      <c r="C23" s="10">
        <f>VLOOKUP(A23,'T21'!A:N,14,FALSE)</f>
        <v>6320</v>
      </c>
      <c r="D23" s="9">
        <f t="shared" si="6"/>
        <v>-23205</v>
      </c>
      <c r="E23" s="75">
        <f t="shared" si="7"/>
        <v>-0.78594411515664686</v>
      </c>
      <c r="F23" s="48">
        <f t="shared" si="8"/>
        <v>1.9171218951878129E-2</v>
      </c>
      <c r="G23" s="48">
        <f t="shared" si="9"/>
        <v>1.8619340545381696E-2</v>
      </c>
      <c r="H23" s="10">
        <f>VLOOKUP(A23,'N2019'!A:N,14,0)</f>
        <v>54862</v>
      </c>
      <c r="I23" s="10">
        <f>VLOOKUP(A23,'N21'!A:N,14,0)</f>
        <v>12085</v>
      </c>
      <c r="J23" s="9">
        <f t="shared" si="10"/>
        <v>-42777</v>
      </c>
      <c r="K23" s="75">
        <f t="shared" si="11"/>
        <v>-0.77972002478947178</v>
      </c>
      <c r="L23" s="48">
        <f t="shared" si="12"/>
        <v>1.660954253973838E-2</v>
      </c>
      <c r="M23" s="48">
        <f t="shared" si="13"/>
        <v>1.5093477144966073E-2</v>
      </c>
      <c r="N23" s="53">
        <f t="shared" si="14"/>
        <v>1.8581541066892464</v>
      </c>
      <c r="O23" s="56">
        <f t="shared" si="15"/>
        <v>1.9121835443037976</v>
      </c>
      <c r="P23" s="84">
        <f t="shared" si="16"/>
        <v>2.9076941153614921E-2</v>
      </c>
      <c r="U23" s="5"/>
    </row>
    <row r="24" spans="1:21">
      <c r="A24" s="32" t="s">
        <v>27</v>
      </c>
      <c r="B24" s="10">
        <f>VLOOKUP(A24,'T2019'!A:N,14,0)</f>
        <v>22031</v>
      </c>
      <c r="C24" s="10">
        <f>VLOOKUP(A24,'T21'!A:N,14,FALSE)</f>
        <v>5962</v>
      </c>
      <c r="D24" s="9">
        <f t="shared" si="6"/>
        <v>-16069</v>
      </c>
      <c r="E24" s="75">
        <f t="shared" si="7"/>
        <v>-0.72938132631292274</v>
      </c>
      <c r="F24" s="48">
        <f t="shared" si="8"/>
        <v>1.4305203208427675E-2</v>
      </c>
      <c r="G24" s="48">
        <f t="shared" si="9"/>
        <v>1.7564637394235076E-2</v>
      </c>
      <c r="H24" s="10">
        <f>VLOOKUP(A24,'N2019'!A:N,14,0)</f>
        <v>42895</v>
      </c>
      <c r="I24" s="10">
        <f>VLOOKUP(A24,'N21'!A:N,14,0)</f>
        <v>14166</v>
      </c>
      <c r="J24" s="9">
        <f t="shared" si="10"/>
        <v>-28729</v>
      </c>
      <c r="K24" s="75">
        <f t="shared" si="11"/>
        <v>-0.66975171931460542</v>
      </c>
      <c r="L24" s="48">
        <f t="shared" si="12"/>
        <v>1.2986517575773356E-2</v>
      </c>
      <c r="M24" s="48">
        <f t="shared" si="13"/>
        <v>1.7692527698435198E-2</v>
      </c>
      <c r="N24" s="53">
        <f t="shared" si="14"/>
        <v>1.9470291861467932</v>
      </c>
      <c r="O24" s="56">
        <f t="shared" si="15"/>
        <v>2.376048305937605</v>
      </c>
      <c r="P24" s="84">
        <f t="shared" si="16"/>
        <v>0.22034550013081655</v>
      </c>
      <c r="U24" s="5"/>
    </row>
    <row r="25" spans="1:21">
      <c r="A25" s="32" t="s">
        <v>29</v>
      </c>
      <c r="B25" s="10">
        <f>VLOOKUP(A25,'T2019'!A:N,14,0)</f>
        <v>25288</v>
      </c>
      <c r="C25" s="10">
        <f>VLOOKUP(A25,'T21'!A:N,14,FALSE)</f>
        <v>5810</v>
      </c>
      <c r="D25" s="9">
        <f t="shared" si="6"/>
        <v>-19478</v>
      </c>
      <c r="E25" s="75">
        <f t="shared" si="7"/>
        <v>-0.77024675735526738</v>
      </c>
      <c r="F25" s="48">
        <f t="shared" si="8"/>
        <v>1.6420043517530708E-2</v>
      </c>
      <c r="G25" s="48">
        <f t="shared" si="9"/>
        <v>1.7116830469725897E-2</v>
      </c>
      <c r="H25" s="10">
        <f>VLOOKUP(A25,'N2019'!A:N,14,0)</f>
        <v>48439</v>
      </c>
      <c r="I25" s="10">
        <f>VLOOKUP(A25,'N21'!A:N,14,0)</f>
        <v>11095</v>
      </c>
      <c r="J25" s="9">
        <f t="shared" si="10"/>
        <v>-37344</v>
      </c>
      <c r="K25" s="75">
        <f t="shared" si="11"/>
        <v>-0.77094902867524107</v>
      </c>
      <c r="L25" s="48">
        <f t="shared" si="12"/>
        <v>1.4664970855644844E-2</v>
      </c>
      <c r="M25" s="48">
        <f t="shared" si="13"/>
        <v>1.3857023493868314E-2</v>
      </c>
      <c r="N25" s="53">
        <f t="shared" si="14"/>
        <v>1.9154935147105348</v>
      </c>
      <c r="O25" s="56">
        <f t="shared" si="15"/>
        <v>1.9096385542168675</v>
      </c>
      <c r="P25" s="84">
        <f t="shared" si="16"/>
        <v>-3.0566328983641089E-3</v>
      </c>
      <c r="U25" s="5"/>
    </row>
    <row r="26" spans="1:21">
      <c r="A26" s="32" t="s">
        <v>28</v>
      </c>
      <c r="B26" s="10">
        <f>VLOOKUP(A26,'T2019'!A:N,14,0)</f>
        <v>27594</v>
      </c>
      <c r="C26" s="10">
        <f>VLOOKUP(A26,'T21'!A:N,14,FALSE)</f>
        <v>5792</v>
      </c>
      <c r="D26" s="9">
        <f t="shared" si="6"/>
        <v>-21802</v>
      </c>
      <c r="E26" s="75">
        <f t="shared" si="7"/>
        <v>-0.79009929694861203</v>
      </c>
      <c r="F26" s="48">
        <f t="shared" si="8"/>
        <v>1.7917379026524138E-2</v>
      </c>
      <c r="G26" s="48">
        <f t="shared" si="9"/>
        <v>1.7063800702349807E-2</v>
      </c>
      <c r="H26" s="10">
        <f>VLOOKUP(A26,'N2019'!A:N,14,0)</f>
        <v>57930</v>
      </c>
      <c r="I26" s="10">
        <f>VLOOKUP(A26,'N21'!A:N,14,0)</f>
        <v>12012</v>
      </c>
      <c r="J26" s="9">
        <f t="shared" si="10"/>
        <v>-45918</v>
      </c>
      <c r="K26" s="75">
        <f t="shared" si="11"/>
        <v>-0.79264629725530811</v>
      </c>
      <c r="L26" s="48">
        <f t="shared" si="12"/>
        <v>1.7538383568354132E-2</v>
      </c>
      <c r="M26" s="48">
        <f t="shared" si="13"/>
        <v>1.5002304299986136E-2</v>
      </c>
      <c r="N26" s="53">
        <f t="shared" si="14"/>
        <v>2.0993694281365514</v>
      </c>
      <c r="O26" s="56">
        <f t="shared" si="15"/>
        <v>2.0738950276243093</v>
      </c>
      <c r="P26" s="84">
        <f t="shared" si="16"/>
        <v>-1.2134310508109869E-2</v>
      </c>
      <c r="U26" s="5"/>
    </row>
    <row r="27" spans="1:21">
      <c r="A27" s="32" t="s">
        <v>30</v>
      </c>
      <c r="B27" s="10">
        <f>VLOOKUP(A27,'T2019'!A:N,14,0)</f>
        <v>39889</v>
      </c>
      <c r="C27" s="10">
        <f>VLOOKUP(A27,'T21'!A:N,14,FALSE)</f>
        <v>5408</v>
      </c>
      <c r="D27" s="9">
        <f t="shared" si="6"/>
        <v>-34481</v>
      </c>
      <c r="E27" s="75">
        <f t="shared" si="7"/>
        <v>-0.86442377597833986</v>
      </c>
      <c r="F27" s="48">
        <f t="shared" si="8"/>
        <v>2.5900787562115724E-2</v>
      </c>
      <c r="G27" s="48">
        <f t="shared" si="9"/>
        <v>1.5932498998326616E-2</v>
      </c>
      <c r="H27" s="10">
        <f>VLOOKUP(A27,'N2019'!A:N,14,0)</f>
        <v>76938</v>
      </c>
      <c r="I27" s="10">
        <f>VLOOKUP(A27,'N21'!A:N,14,0)</f>
        <v>10017</v>
      </c>
      <c r="J27" s="9">
        <f t="shared" si="10"/>
        <v>-66921</v>
      </c>
      <c r="K27" s="75">
        <f t="shared" si="11"/>
        <v>-0.86980425797395311</v>
      </c>
      <c r="L27" s="48">
        <f t="shared" si="12"/>
        <v>2.3293080527913519E-2</v>
      </c>
      <c r="M27" s="48">
        <f t="shared" si="13"/>
        <v>1.2510662851561865E-2</v>
      </c>
      <c r="N27" s="53">
        <f t="shared" si="14"/>
        <v>1.9288024267341874</v>
      </c>
      <c r="O27" s="56">
        <f t="shared" si="15"/>
        <v>1.8522559171597632</v>
      </c>
      <c r="P27" s="84">
        <f t="shared" si="16"/>
        <v>-3.9686029275705192E-2</v>
      </c>
      <c r="U27" s="5"/>
    </row>
    <row r="28" spans="1:21">
      <c r="A28" s="32" t="s">
        <v>31</v>
      </c>
      <c r="B28" s="10">
        <f>VLOOKUP(A28,'T2019'!A:N,14,0)</f>
        <v>9342</v>
      </c>
      <c r="C28" s="10">
        <f>VLOOKUP(A28,'T21'!A:N,14,FALSE)</f>
        <v>4483</v>
      </c>
      <c r="D28" s="9">
        <f t="shared" si="6"/>
        <v>-4859</v>
      </c>
      <c r="E28" s="75">
        <f t="shared" si="7"/>
        <v>-0.52012417041318781</v>
      </c>
      <c r="F28" s="48">
        <f t="shared" si="8"/>
        <v>6.065961979625588E-3</v>
      </c>
      <c r="G28" s="48">
        <f t="shared" si="9"/>
        <v>1.3207358174833251E-2</v>
      </c>
      <c r="H28" s="10">
        <f>VLOOKUP(A28,'N2019'!A:N,14,0)</f>
        <v>18405</v>
      </c>
      <c r="I28" s="10">
        <f>VLOOKUP(A28,'N21'!A:N,14,0)</f>
        <v>10489</v>
      </c>
      <c r="J28" s="9">
        <f t="shared" si="10"/>
        <v>-7916</v>
      </c>
      <c r="K28" s="75">
        <f t="shared" si="11"/>
        <v>-0.43010051616408584</v>
      </c>
      <c r="L28" s="48">
        <f t="shared" si="12"/>
        <v>5.5721379177551839E-3</v>
      </c>
      <c r="M28" s="48">
        <f t="shared" si="13"/>
        <v>1.3100163986226656E-2</v>
      </c>
      <c r="N28" s="53">
        <f t="shared" si="14"/>
        <v>1.9701348747591523</v>
      </c>
      <c r="O28" s="56">
        <f t="shared" si="15"/>
        <v>2.339727860807495</v>
      </c>
      <c r="P28" s="84">
        <f t="shared" si="16"/>
        <v>0.18759780905534451</v>
      </c>
      <c r="U28" s="5"/>
    </row>
    <row r="29" spans="1:21">
      <c r="A29" s="32" t="s">
        <v>32</v>
      </c>
      <c r="B29" s="10">
        <f>VLOOKUP(A29,'T2019'!A:N,14,0)</f>
        <v>12480</v>
      </c>
      <c r="C29" s="10">
        <f>VLOOKUP(A29,'T21'!A:N,14,FALSE)</f>
        <v>4068</v>
      </c>
      <c r="D29" s="9">
        <f t="shared" si="6"/>
        <v>-8412</v>
      </c>
      <c r="E29" s="75">
        <f t="shared" si="7"/>
        <v>-0.67403846153846159</v>
      </c>
      <c r="F29" s="48">
        <f t="shared" si="8"/>
        <v>8.1035330235203745E-3</v>
      </c>
      <c r="G29" s="48">
        <f t="shared" si="9"/>
        <v>1.1984727426995688E-2</v>
      </c>
      <c r="H29" s="10">
        <f>VLOOKUP(A29,'N2019'!A:N,14,0)</f>
        <v>26503</v>
      </c>
      <c r="I29" s="10">
        <f>VLOOKUP(A29,'N21'!A:N,14,0)</f>
        <v>11665</v>
      </c>
      <c r="J29" s="9">
        <f t="shared" si="10"/>
        <v>-14838</v>
      </c>
      <c r="K29" s="75">
        <f t="shared" si="11"/>
        <v>-0.55986114779458929</v>
      </c>
      <c r="L29" s="48">
        <f t="shared" si="12"/>
        <v>8.0238180513048426E-3</v>
      </c>
      <c r="M29" s="48">
        <f t="shared" si="13"/>
        <v>1.4568921050560962E-2</v>
      </c>
      <c r="N29" s="53">
        <f t="shared" si="14"/>
        <v>2.1236378205128204</v>
      </c>
      <c r="O29" s="56">
        <f t="shared" si="15"/>
        <v>2.8675024582104229</v>
      </c>
      <c r="P29" s="84">
        <f t="shared" si="16"/>
        <v>0.3502784846419682</v>
      </c>
      <c r="U29" s="5"/>
    </row>
    <row r="30" spans="1:21">
      <c r="A30" s="32" t="s">
        <v>34</v>
      </c>
      <c r="B30" s="10">
        <f>VLOOKUP(A30,'T2019'!A:N,14,0)</f>
        <v>12491</v>
      </c>
      <c r="C30" s="10">
        <f>VLOOKUP(A30,'T21'!A:N,14,FALSE)</f>
        <v>3764</v>
      </c>
      <c r="D30" s="9">
        <f t="shared" si="6"/>
        <v>-8727</v>
      </c>
      <c r="E30" s="75">
        <f t="shared" si="7"/>
        <v>-0.6986630373869186</v>
      </c>
      <c r="F30" s="48">
        <f t="shared" si="8"/>
        <v>8.1106755606404641E-3</v>
      </c>
      <c r="G30" s="48">
        <f t="shared" si="9"/>
        <v>1.1089113577977327E-2</v>
      </c>
      <c r="H30" s="10">
        <f>VLOOKUP(A30,'N2019'!A:N,14,0)</f>
        <v>20257</v>
      </c>
      <c r="I30" s="10">
        <f>VLOOKUP(A30,'N21'!A:N,14,0)</f>
        <v>6674</v>
      </c>
      <c r="J30" s="9">
        <f t="shared" si="10"/>
        <v>-13583</v>
      </c>
      <c r="K30" s="75">
        <f t="shared" si="11"/>
        <v>-0.67053364269141524</v>
      </c>
      <c r="L30" s="48">
        <f t="shared" si="12"/>
        <v>6.1328333496314461E-3</v>
      </c>
      <c r="M30" s="48">
        <f t="shared" si="13"/>
        <v>8.3354461287135761E-3</v>
      </c>
      <c r="N30" s="53">
        <f t="shared" si="14"/>
        <v>1.6217276439036106</v>
      </c>
      <c r="O30" s="56">
        <f t="shared" si="15"/>
        <v>1.7731137088204039</v>
      </c>
      <c r="P30" s="84">
        <f t="shared" si="16"/>
        <v>9.3348636860130618E-2</v>
      </c>
      <c r="U30" s="5"/>
    </row>
    <row r="31" spans="1:21">
      <c r="A31" s="32" t="s">
        <v>33</v>
      </c>
      <c r="B31" s="10">
        <f>VLOOKUP(A31,'T2019'!A:N,14,0)</f>
        <v>24820</v>
      </c>
      <c r="C31" s="10">
        <f>VLOOKUP(A31,'T21'!A:N,14,FALSE)</f>
        <v>3675</v>
      </c>
      <c r="D31" s="9">
        <f t="shared" si="6"/>
        <v>-21145</v>
      </c>
      <c r="E31" s="75">
        <f t="shared" si="7"/>
        <v>-0.85193392425463332</v>
      </c>
      <c r="F31" s="48">
        <f t="shared" si="8"/>
        <v>1.6116161029148694E-2</v>
      </c>
      <c r="G31" s="48">
        <f t="shared" si="9"/>
        <v>1.0826910839284451E-2</v>
      </c>
      <c r="H31" s="10">
        <f>VLOOKUP(A31,'N2019'!A:N,14,0)</f>
        <v>127101</v>
      </c>
      <c r="I31" s="10">
        <f>VLOOKUP(A31,'N21'!A:N,14,0)</f>
        <v>16620</v>
      </c>
      <c r="J31" s="9">
        <f t="shared" si="10"/>
        <v>-110481</v>
      </c>
      <c r="K31" s="75">
        <f t="shared" si="11"/>
        <v>-0.86923785021360966</v>
      </c>
      <c r="L31" s="48">
        <f t="shared" si="12"/>
        <v>3.8479994647356783E-2</v>
      </c>
      <c r="M31" s="48">
        <f t="shared" si="13"/>
        <v>2.0757434021459339E-2</v>
      </c>
      <c r="N31" s="53">
        <f t="shared" si="14"/>
        <v>5.1209105560032233</v>
      </c>
      <c r="O31" s="56">
        <f t="shared" si="15"/>
        <v>4.5224489795918368</v>
      </c>
      <c r="P31" s="84">
        <f t="shared" si="16"/>
        <v>-0.11686624280320856</v>
      </c>
      <c r="U31" s="5"/>
    </row>
    <row r="32" spans="1:21">
      <c r="A32" s="32" t="s">
        <v>35</v>
      </c>
      <c r="B32" s="10">
        <f>VLOOKUP(A32,'T2019'!A:N,14,0)</f>
        <v>9422</v>
      </c>
      <c r="C32" s="10">
        <f>VLOOKUP(A32,'T21'!A:N,14,FALSE)</f>
        <v>3200</v>
      </c>
      <c r="D32" s="9">
        <f t="shared" si="6"/>
        <v>-6222</v>
      </c>
      <c r="E32" s="75">
        <f t="shared" si="7"/>
        <v>-0.6603693483336871</v>
      </c>
      <c r="F32" s="48">
        <f t="shared" si="8"/>
        <v>6.1179077041353339E-3</v>
      </c>
      <c r="G32" s="48">
        <f t="shared" si="9"/>
        <v>9.4275142001932644E-3</v>
      </c>
      <c r="H32" s="10">
        <f>VLOOKUP(A32,'N2019'!A:N,14,0)</f>
        <v>16468</v>
      </c>
      <c r="I32" s="10">
        <f>VLOOKUP(A32,'N21'!A:N,14,0)</f>
        <v>5341</v>
      </c>
      <c r="J32" s="9">
        <f t="shared" si="10"/>
        <v>-11127</v>
      </c>
      <c r="K32" s="75">
        <f t="shared" si="11"/>
        <v>-0.67567403449113428</v>
      </c>
      <c r="L32" s="48">
        <f t="shared" si="12"/>
        <v>4.9857086242647303E-3</v>
      </c>
      <c r="M32" s="48">
        <f t="shared" si="13"/>
        <v>6.6706050005183115E-3</v>
      </c>
      <c r="N32" s="53">
        <f t="shared" si="14"/>
        <v>1.7478242411377627</v>
      </c>
      <c r="O32" s="56">
        <f t="shared" si="15"/>
        <v>1.6690624999999999</v>
      </c>
      <c r="P32" s="84">
        <f t="shared" si="16"/>
        <v>-4.5062735304833734E-2</v>
      </c>
      <c r="U32" s="5"/>
    </row>
    <row r="33" spans="1:21">
      <c r="A33" s="32" t="s">
        <v>36</v>
      </c>
      <c r="B33" s="10">
        <f>VLOOKUP(A33,'T2019'!A:N,14,0)</f>
        <v>10982</v>
      </c>
      <c r="C33" s="10">
        <f>VLOOKUP(A33,'T21'!A:N,14,FALSE)</f>
        <v>2810</v>
      </c>
      <c r="D33" s="9">
        <f t="shared" si="6"/>
        <v>-8172</v>
      </c>
      <c r="E33" s="75">
        <f t="shared" si="7"/>
        <v>-0.74412675286832997</v>
      </c>
      <c r="F33" s="48">
        <f t="shared" si="8"/>
        <v>7.130849332075381E-3</v>
      </c>
      <c r="G33" s="48">
        <f t="shared" si="9"/>
        <v>8.2785359070447102E-3</v>
      </c>
      <c r="H33" s="10">
        <f>VLOOKUP(A33,'N2019'!A:N,14,0)</f>
        <v>18484</v>
      </c>
      <c r="I33" s="10">
        <f>VLOOKUP(A33,'N21'!A:N,14,0)</f>
        <v>5657</v>
      </c>
      <c r="J33" s="9">
        <f t="shared" si="10"/>
        <v>-12827</v>
      </c>
      <c r="K33" s="75">
        <f t="shared" si="11"/>
        <v>-0.69395152564380003</v>
      </c>
      <c r="L33" s="48">
        <f t="shared" si="12"/>
        <v>5.5960552714907266E-3</v>
      </c>
      <c r="M33" s="48">
        <f t="shared" si="13"/>
        <v>7.065271014404061E-3</v>
      </c>
      <c r="N33" s="53">
        <f t="shared" si="14"/>
        <v>1.6831178291750137</v>
      </c>
      <c r="O33" s="56">
        <f t="shared" si="15"/>
        <v>2.0131672597864769</v>
      </c>
      <c r="P33" s="84">
        <f t="shared" si="16"/>
        <v>0.19609407308889248</v>
      </c>
    </row>
    <row r="34" spans="1:21">
      <c r="A34" s="32" t="s">
        <v>37</v>
      </c>
      <c r="B34" s="10">
        <f>VLOOKUP(A34,'T2019'!A:N,14,0)</f>
        <v>5513</v>
      </c>
      <c r="C34" s="10">
        <f>VLOOKUP(A34,'T21'!A:N,14,FALSE)</f>
        <v>1931</v>
      </c>
      <c r="D34" s="9">
        <f t="shared" si="6"/>
        <v>-3582</v>
      </c>
      <c r="E34" s="75">
        <f t="shared" si="7"/>
        <v>-0.64973698530745505</v>
      </c>
      <c r="F34" s="48">
        <f t="shared" si="8"/>
        <v>3.5797097402778706E-3</v>
      </c>
      <c r="G34" s="48">
        <f t="shared" si="9"/>
        <v>5.6889156001791227E-3</v>
      </c>
      <c r="H34" s="10">
        <f>VLOOKUP(A34,'N2019'!A:N,14,0)</f>
        <v>12230</v>
      </c>
      <c r="I34" s="10">
        <f>VLOOKUP(A34,'N21'!A:N,14,0)</f>
        <v>4571</v>
      </c>
      <c r="J34" s="9">
        <f t="shared" si="10"/>
        <v>-7659</v>
      </c>
      <c r="K34" s="75">
        <f t="shared" si="11"/>
        <v>-0.62624693376941942</v>
      </c>
      <c r="L34" s="48">
        <f t="shared" si="12"/>
        <v>3.7026485593124638E-3</v>
      </c>
      <c r="M34" s="48">
        <f t="shared" si="13"/>
        <v>5.7089188274422773E-3</v>
      </c>
      <c r="N34" s="53">
        <f t="shared" si="14"/>
        <v>2.218392889533829</v>
      </c>
      <c r="O34" s="56">
        <f t="shared" si="15"/>
        <v>2.367167270844122</v>
      </c>
      <c r="P34" s="84">
        <f t="shared" si="16"/>
        <v>6.7064036317550757E-2</v>
      </c>
      <c r="U34" s="5"/>
    </row>
    <row r="35" spans="1:21">
      <c r="A35" s="32" t="s">
        <v>38</v>
      </c>
      <c r="B35" s="10">
        <f>VLOOKUP(A35,'T2019'!A:N,14,0)</f>
        <v>4279</v>
      </c>
      <c r="C35" s="10">
        <f>VLOOKUP(A35,'T21'!A:N,14,FALSE)</f>
        <v>1653</v>
      </c>
      <c r="D35" s="9">
        <f t="shared" si="6"/>
        <v>-2626</v>
      </c>
      <c r="E35" s="75">
        <f t="shared" si="7"/>
        <v>-0.61369478850198644</v>
      </c>
      <c r="F35" s="48">
        <f t="shared" si="8"/>
        <v>2.7784469397150388E-3</v>
      </c>
      <c r="G35" s="48">
        <f t="shared" si="9"/>
        <v>4.8699003040373326E-3</v>
      </c>
      <c r="H35" s="10">
        <f>VLOOKUP(A35,'N2019'!A:N,14,0)</f>
        <v>8716</v>
      </c>
      <c r="I35" s="10">
        <f>VLOOKUP(A35,'N21'!A:N,14,0)</f>
        <v>3962</v>
      </c>
      <c r="J35" s="9">
        <f t="shared" si="10"/>
        <v>-4754</v>
      </c>
      <c r="K35" s="75">
        <f t="shared" si="11"/>
        <v>-0.54543368517668656</v>
      </c>
      <c r="L35" s="48">
        <f t="shared" si="12"/>
        <v>2.6387804450504855E-3</v>
      </c>
      <c r="M35" s="48">
        <f t="shared" si="13"/>
        <v>4.9483124905548683E-3</v>
      </c>
      <c r="N35" s="53">
        <f t="shared" si="14"/>
        <v>2.0369245150736153</v>
      </c>
      <c r="O35" s="56">
        <f t="shared" si="15"/>
        <v>2.3968542044767092</v>
      </c>
      <c r="P35" s="84">
        <f t="shared" si="16"/>
        <v>0.17670251731939413</v>
      </c>
      <c r="U35" s="5"/>
    </row>
    <row r="36" spans="1:21">
      <c r="A36" s="32" t="s">
        <v>41</v>
      </c>
      <c r="B36" s="10">
        <f>VLOOKUP(A36,'T2019'!A:N,14,0)</f>
        <v>6172</v>
      </c>
      <c r="C36" s="10">
        <f>VLOOKUP(A36,'T21'!A:N,14,FALSE)</f>
        <v>1314</v>
      </c>
      <c r="D36" s="9">
        <f t="shared" si="6"/>
        <v>-4858</v>
      </c>
      <c r="E36" s="75">
        <f t="shared" si="7"/>
        <v>-0.78710304601425796</v>
      </c>
      <c r="F36" s="48">
        <f t="shared" si="8"/>
        <v>4.0076126459269029E-3</v>
      </c>
      <c r="G36" s="48">
        <f t="shared" si="9"/>
        <v>3.871173018454359E-3</v>
      </c>
      <c r="H36" s="10">
        <f>VLOOKUP(A36,'N2019'!A:N,14,0)</f>
        <v>12839</v>
      </c>
      <c r="I36" s="10">
        <f>VLOOKUP(A36,'N21'!A:N,14,0)</f>
        <v>4089</v>
      </c>
      <c r="J36" s="9">
        <f t="shared" si="10"/>
        <v>-8750</v>
      </c>
      <c r="K36" s="75">
        <f t="shared" si="11"/>
        <v>-0.68151725212243952</v>
      </c>
      <c r="L36" s="48">
        <f t="shared" si="12"/>
        <v>3.8870241089953169E-3</v>
      </c>
      <c r="M36" s="48">
        <f t="shared" si="13"/>
        <v>5.106928261958318E-3</v>
      </c>
      <c r="N36" s="53">
        <f t="shared" si="14"/>
        <v>2.080200907323396</v>
      </c>
      <c r="O36" s="56">
        <f t="shared" si="15"/>
        <v>3.1118721461187215</v>
      </c>
      <c r="P36" s="84">
        <f t="shared" si="16"/>
        <v>0.49594788424680658</v>
      </c>
    </row>
    <row r="37" spans="1:21">
      <c r="A37" s="32" t="s">
        <v>39</v>
      </c>
      <c r="B37" s="10">
        <f>VLOOKUP(A37,'T2019'!A:N,14,0)</f>
        <v>6254</v>
      </c>
      <c r="C37" s="10">
        <f>VLOOKUP(A37,'T21'!A:N,14,FALSE)</f>
        <v>1295</v>
      </c>
      <c r="D37" s="9">
        <f t="shared" si="6"/>
        <v>-4959</v>
      </c>
      <c r="E37" s="75">
        <f t="shared" si="7"/>
        <v>-0.7929325231851615</v>
      </c>
      <c r="F37" s="48">
        <f t="shared" si="8"/>
        <v>4.0608570135493927E-3</v>
      </c>
      <c r="G37" s="48">
        <f t="shared" si="9"/>
        <v>3.8151971528907116E-3</v>
      </c>
      <c r="H37" s="10">
        <f>VLOOKUP(A37,'N2019'!A:N,14,0)</f>
        <v>15500</v>
      </c>
      <c r="I37" s="10">
        <f>VLOOKUP(A37,'N21'!A:N,14,0)</f>
        <v>3344</v>
      </c>
      <c r="J37" s="9">
        <f t="shared" si="10"/>
        <v>-12156</v>
      </c>
      <c r="K37" s="75">
        <f t="shared" si="11"/>
        <v>-0.78425806451612901</v>
      </c>
      <c r="L37" s="48">
        <f t="shared" si="12"/>
        <v>4.6926453531760583E-3</v>
      </c>
      <c r="M37" s="48">
        <f t="shared" si="13"/>
        <v>4.1764656659302067E-3</v>
      </c>
      <c r="N37" s="53">
        <f t="shared" si="14"/>
        <v>2.4784138151582988</v>
      </c>
      <c r="O37" s="56">
        <f t="shared" si="15"/>
        <v>2.5822393822393823</v>
      </c>
      <c r="P37" s="84">
        <f t="shared" si="16"/>
        <v>4.1891941711296621E-2</v>
      </c>
    </row>
    <row r="38" spans="1:21">
      <c r="A38" s="32" t="s">
        <v>42</v>
      </c>
      <c r="B38" s="10">
        <f>VLOOKUP(A38,'T2019'!A:N,14,0)</f>
        <v>1978</v>
      </c>
      <c r="C38" s="10">
        <f>VLOOKUP(A38,'T21'!A:N,14,FALSE)</f>
        <v>1244</v>
      </c>
      <c r="D38" s="9">
        <f t="shared" si="6"/>
        <v>-734</v>
      </c>
      <c r="E38" s="75">
        <f t="shared" si="7"/>
        <v>-0.37108190091001014</v>
      </c>
      <c r="F38" s="48">
        <f t="shared" si="8"/>
        <v>1.2843580385034697E-3</v>
      </c>
      <c r="G38" s="48">
        <f t="shared" si="9"/>
        <v>3.6649461453251314E-3</v>
      </c>
      <c r="H38" s="10">
        <f>VLOOKUP(A38,'N2019'!A:N,14,0)</f>
        <v>3207</v>
      </c>
      <c r="I38" s="10">
        <f>VLOOKUP(A38,'N21'!A:N,14,0)</f>
        <v>2721</v>
      </c>
      <c r="J38" s="9">
        <f t="shared" si="10"/>
        <v>-486</v>
      </c>
      <c r="K38" s="75">
        <f t="shared" si="11"/>
        <v>-0.15154349859681948</v>
      </c>
      <c r="L38" s="48">
        <f t="shared" si="12"/>
        <v>9.7092346113778177E-4</v>
      </c>
      <c r="M38" s="48">
        <f t="shared" si="13"/>
        <v>3.3983741258959603E-3</v>
      </c>
      <c r="N38" s="53">
        <f t="shared" si="14"/>
        <v>1.6213346814964611</v>
      </c>
      <c r="O38" s="56">
        <f t="shared" si="15"/>
        <v>2.187299035369775</v>
      </c>
      <c r="P38" s="84">
        <f t="shared" si="16"/>
        <v>0.34907311879058778</v>
      </c>
    </row>
    <row r="39" spans="1:21">
      <c r="A39" s="32" t="s">
        <v>40</v>
      </c>
      <c r="B39" s="10">
        <f>VLOOKUP(A39,'T2019'!A:N,14,0)</f>
        <v>4296</v>
      </c>
      <c r="C39" s="10">
        <f>VLOOKUP(A39,'T21'!A:N,14,FALSE)</f>
        <v>1203</v>
      </c>
      <c r="D39" s="9">
        <f t="shared" si="6"/>
        <v>-3093</v>
      </c>
      <c r="E39" s="75">
        <f t="shared" si="7"/>
        <v>-0.7199720670391061</v>
      </c>
      <c r="F39" s="48">
        <f t="shared" si="8"/>
        <v>2.7894854061733597E-3</v>
      </c>
      <c r="G39" s="48">
        <f t="shared" si="9"/>
        <v>3.5441561196351552E-3</v>
      </c>
      <c r="H39" s="10">
        <f>VLOOKUP(A39,'N2019'!A:N,14,0)</f>
        <v>7265</v>
      </c>
      <c r="I39" s="10">
        <f>VLOOKUP(A39,'N21'!A:N,14,0)</f>
        <v>2197</v>
      </c>
      <c r="J39" s="9">
        <f t="shared" si="10"/>
        <v>-5068</v>
      </c>
      <c r="K39" s="75">
        <f t="shared" si="11"/>
        <v>-0.69759119064005504</v>
      </c>
      <c r="L39" s="48">
        <f t="shared" si="12"/>
        <v>2.1994882897305845E-3</v>
      </c>
      <c r="M39" s="48">
        <f t="shared" si="13"/>
        <v>2.7439279509714905E-3</v>
      </c>
      <c r="N39" s="53">
        <f t="shared" si="14"/>
        <v>1.6911080074487896</v>
      </c>
      <c r="O39" s="56">
        <f t="shared" si="15"/>
        <v>1.826267664172901</v>
      </c>
      <c r="P39" s="84">
        <f t="shared" si="16"/>
        <v>7.9923728188132426E-2</v>
      </c>
    </row>
    <row r="40" spans="1:21">
      <c r="A40" s="32" t="s">
        <v>43</v>
      </c>
      <c r="B40" s="10">
        <f>VLOOKUP(A40,'T2019'!A:N,14,0)</f>
        <v>5792</v>
      </c>
      <c r="C40" s="10">
        <f>VLOOKUP(A40,'T21'!A:N,14,FALSE)</f>
        <v>992</v>
      </c>
      <c r="D40" s="9">
        <f t="shared" si="6"/>
        <v>-4800</v>
      </c>
      <c r="E40" s="75">
        <f t="shared" si="7"/>
        <v>-0.82872928176795579</v>
      </c>
      <c r="F40" s="48">
        <f t="shared" si="8"/>
        <v>3.7608704545056097E-3</v>
      </c>
      <c r="G40" s="48">
        <f t="shared" si="9"/>
        <v>2.9225294020599119E-3</v>
      </c>
      <c r="H40" s="10">
        <f>VLOOKUP(A40,'N2019'!A:N,14,0)</f>
        <v>22074</v>
      </c>
      <c r="I40" s="10">
        <f>VLOOKUP(A40,'N21'!A:N,14,0)</f>
        <v>1808</v>
      </c>
      <c r="J40" s="9">
        <f t="shared" si="10"/>
        <v>-20266</v>
      </c>
      <c r="K40" s="75">
        <f t="shared" si="11"/>
        <v>-0.91809368487813714</v>
      </c>
      <c r="L40" s="48">
        <f t="shared" si="12"/>
        <v>6.6829324855489231E-3</v>
      </c>
      <c r="M40" s="48">
        <f t="shared" si="13"/>
        <v>2.2580890921058056E-3</v>
      </c>
      <c r="N40" s="53">
        <f t="shared" si="14"/>
        <v>3.8111187845303869</v>
      </c>
      <c r="O40" s="56">
        <f t="shared" si="15"/>
        <v>1.8225806451612903</v>
      </c>
      <c r="P40" s="84">
        <f t="shared" si="16"/>
        <v>-0.52177280525622027</v>
      </c>
    </row>
    <row r="41" spans="1:21">
      <c r="A41" s="32" t="s">
        <v>44</v>
      </c>
      <c r="B41" s="10">
        <f>VLOOKUP(A41,'T2019'!A:N,14,0)</f>
        <v>2924</v>
      </c>
      <c r="C41" s="10">
        <f>VLOOKUP(A41,'T21'!A:N,14,FALSE)</f>
        <v>789</v>
      </c>
      <c r="D41" s="9">
        <f t="shared" si="6"/>
        <v>-2135</v>
      </c>
      <c r="E41" s="75">
        <f t="shared" si="7"/>
        <v>-0.73016415868673046</v>
      </c>
      <c r="F41" s="48">
        <f t="shared" si="8"/>
        <v>1.898616230831216E-3</v>
      </c>
      <c r="G41" s="48">
        <f t="shared" si="9"/>
        <v>2.3244714699851518E-3</v>
      </c>
      <c r="H41" s="10">
        <f>VLOOKUP(A41,'N2019'!A:N,14,0)</f>
        <v>4890</v>
      </c>
      <c r="I41" s="10">
        <f>VLOOKUP(A41,'N21'!A:N,14,0)</f>
        <v>1783</v>
      </c>
      <c r="J41" s="9">
        <f t="shared" si="10"/>
        <v>-3107</v>
      </c>
      <c r="K41" s="75">
        <f t="shared" si="11"/>
        <v>-0.63537832310838449</v>
      </c>
      <c r="L41" s="48">
        <f t="shared" si="12"/>
        <v>1.4804539210987694E-3</v>
      </c>
      <c r="M41" s="48">
        <f t="shared" si="13"/>
        <v>2.2268655150578824E-3</v>
      </c>
      <c r="N41" s="53">
        <f t="shared" si="14"/>
        <v>1.6723666210670314</v>
      </c>
      <c r="O41" s="56">
        <f t="shared" si="15"/>
        <v>2.2598225602027884</v>
      </c>
      <c r="P41" s="84">
        <f t="shared" si="16"/>
        <v>0.35127222209262854</v>
      </c>
    </row>
    <row r="42" spans="1:21" ht="15" customHeight="1">
      <c r="A42" s="32" t="s">
        <v>45</v>
      </c>
      <c r="B42" s="10">
        <f>VLOOKUP(A42,'T2019'!A:N,14,0)</f>
        <v>5693</v>
      </c>
      <c r="C42" s="10">
        <f>VLOOKUP(A42,'T21'!A:N,14,FALSE)</f>
        <v>622</v>
      </c>
      <c r="D42" s="9">
        <f t="shared" si="6"/>
        <v>-5071</v>
      </c>
      <c r="E42" s="75">
        <f t="shared" si="7"/>
        <v>-0.89074301774108555</v>
      </c>
      <c r="F42" s="48">
        <f t="shared" si="8"/>
        <v>3.6965876204247991E-3</v>
      </c>
      <c r="G42" s="48">
        <f t="shared" si="9"/>
        <v>1.8324730726625657E-3</v>
      </c>
      <c r="H42" s="10">
        <f>VLOOKUP(A42,'N2019'!A:N,14,0)</f>
        <v>11523</v>
      </c>
      <c r="I42" s="10">
        <f>VLOOKUP(A42,'N21'!A:N,14,0)</f>
        <v>1297</v>
      </c>
      <c r="J42" s="9">
        <f t="shared" si="10"/>
        <v>-10226</v>
      </c>
      <c r="K42" s="75">
        <f t="shared" si="11"/>
        <v>-0.88744250629176435</v>
      </c>
      <c r="L42" s="48">
        <f t="shared" si="12"/>
        <v>3.4886033809450141E-3</v>
      </c>
      <c r="M42" s="48">
        <f t="shared" si="13"/>
        <v>1.6198791772462553E-3</v>
      </c>
      <c r="N42" s="53">
        <f t="shared" si="14"/>
        <v>2.0240646407869312</v>
      </c>
      <c r="O42" s="56">
        <f t="shared" si="15"/>
        <v>2.085209003215434</v>
      </c>
      <c r="P42" s="84">
        <f t="shared" si="16"/>
        <v>3.0208700451745729E-2</v>
      </c>
      <c r="U42" s="5"/>
    </row>
    <row r="43" spans="1:21" ht="15" customHeight="1">
      <c r="A43" s="32" t="s">
        <v>46</v>
      </c>
      <c r="B43" s="10">
        <f>VLOOKUP(A43,'T2019'!A:N,14,0)</f>
        <v>1820</v>
      </c>
      <c r="C43" s="10">
        <f>VLOOKUP(A43,'T21'!A:N,14,FALSE)</f>
        <v>596</v>
      </c>
      <c r="D43" s="9">
        <f t="shared" si="6"/>
        <v>-1224</v>
      </c>
      <c r="E43" s="75">
        <f t="shared" si="7"/>
        <v>-0.67252747252747258</v>
      </c>
      <c r="F43" s="48">
        <f t="shared" si="8"/>
        <v>1.1817652325967214E-3</v>
      </c>
      <c r="G43" s="48">
        <f t="shared" si="9"/>
        <v>1.7558745197859954E-3</v>
      </c>
      <c r="H43" s="10">
        <f>VLOOKUP(A43,'N2019'!A:N,14,0)</f>
        <v>4129</v>
      </c>
      <c r="I43" s="10">
        <f>VLOOKUP(A43,'N21'!A:N,14,0)</f>
        <v>1522</v>
      </c>
      <c r="J43" s="9">
        <f t="shared" si="10"/>
        <v>-2607</v>
      </c>
      <c r="K43" s="75">
        <f t="shared" si="11"/>
        <v>-0.63138774521675955</v>
      </c>
      <c r="L43" s="48">
        <f t="shared" si="12"/>
        <v>1.2500601718234802E-3</v>
      </c>
      <c r="M43" s="48">
        <f t="shared" si="13"/>
        <v>1.9008913706775642E-3</v>
      </c>
      <c r="N43" s="53">
        <f t="shared" si="14"/>
        <v>2.2686813186813186</v>
      </c>
      <c r="O43" s="56">
        <f t="shared" si="15"/>
        <v>2.5536912751677852</v>
      </c>
      <c r="P43" s="84">
        <f t="shared" si="16"/>
        <v>0.12562802635150616</v>
      </c>
    </row>
    <row r="44" spans="1:21">
      <c r="A44" s="32" t="s">
        <v>47</v>
      </c>
      <c r="B44" s="10">
        <f>VLOOKUP(A44,'T2019'!A:N,14,0)</f>
        <v>1292</v>
      </c>
      <c r="C44" s="10">
        <f>VLOOKUP(A44,'T21'!A:N,14,FALSE)</f>
        <v>577</v>
      </c>
      <c r="D44" s="9">
        <f t="shared" si="6"/>
        <v>-715</v>
      </c>
      <c r="E44" s="75">
        <f t="shared" si="7"/>
        <v>-0.55340557275541791</v>
      </c>
      <c r="F44" s="48">
        <f t="shared" si="8"/>
        <v>8.3892345083239777E-4</v>
      </c>
      <c r="G44" s="48">
        <f t="shared" si="9"/>
        <v>1.699898654222348E-3</v>
      </c>
      <c r="H44" s="10">
        <f>VLOOKUP(A44,'N2019'!A:N,14,0)</f>
        <v>2847</v>
      </c>
      <c r="I44" s="10">
        <f>VLOOKUP(A44,'N21'!A:N,14,0)</f>
        <v>1119</v>
      </c>
      <c r="J44" s="9">
        <f t="shared" si="10"/>
        <v>-1728</v>
      </c>
      <c r="K44" s="75">
        <f t="shared" si="11"/>
        <v>-0.60695468914646999</v>
      </c>
      <c r="L44" s="48">
        <f t="shared" si="12"/>
        <v>8.6193298841885397E-4</v>
      </c>
      <c r="M44" s="48">
        <f t="shared" si="13"/>
        <v>1.3975673086650423E-3</v>
      </c>
      <c r="N44" s="53">
        <f t="shared" si="14"/>
        <v>2.2035603715170278</v>
      </c>
      <c r="O44" s="56">
        <f t="shared" si="15"/>
        <v>1.9393414211438476</v>
      </c>
      <c r="P44" s="84">
        <f t="shared" si="16"/>
        <v>-0.11990547379070915</v>
      </c>
    </row>
    <row r="45" spans="1:21">
      <c r="A45" s="32" t="s">
        <v>49</v>
      </c>
      <c r="B45" s="10">
        <f>VLOOKUP(A45,'T2019'!A:N,14,0)</f>
        <v>989</v>
      </c>
      <c r="C45" s="10">
        <f>VLOOKUP(A45,'T21'!A:N,14,FALSE)</f>
        <v>498</v>
      </c>
      <c r="D45" s="9">
        <f t="shared" si="6"/>
        <v>-491</v>
      </c>
      <c r="E45" s="75">
        <f t="shared" si="7"/>
        <v>-0.49646107178968657</v>
      </c>
      <c r="F45" s="48">
        <f t="shared" si="8"/>
        <v>6.4217901925173486E-4</v>
      </c>
      <c r="G45" s="48">
        <f t="shared" si="9"/>
        <v>1.4671568974050767E-3</v>
      </c>
      <c r="H45" s="10">
        <f>VLOOKUP(A45,'N2019'!A:N,14,0)</f>
        <v>1831</v>
      </c>
      <c r="I45" s="10">
        <f>VLOOKUP(A45,'N21'!A:N,14,0)</f>
        <v>1109</v>
      </c>
      <c r="J45" s="9">
        <f t="shared" si="10"/>
        <v>-722</v>
      </c>
      <c r="K45" s="75">
        <f t="shared" si="11"/>
        <v>-0.3943200436919716</v>
      </c>
      <c r="L45" s="48">
        <f t="shared" si="12"/>
        <v>5.5433765430099112E-4</v>
      </c>
      <c r="M45" s="48">
        <f t="shared" si="13"/>
        <v>1.385077877845873E-3</v>
      </c>
      <c r="N45" s="53">
        <f t="shared" si="14"/>
        <v>1.8513650151668353</v>
      </c>
      <c r="O45" s="56">
        <f t="shared" si="15"/>
        <v>2.2269076305220885</v>
      </c>
      <c r="P45" s="84">
        <f t="shared" si="16"/>
        <v>0.20284633893301218</v>
      </c>
    </row>
    <row r="46" spans="1:21">
      <c r="A46" s="32" t="s">
        <v>50</v>
      </c>
      <c r="B46" s="10">
        <f>VLOOKUP(A46,'T2019'!A:N,14,0)</f>
        <v>1345</v>
      </c>
      <c r="C46" s="10">
        <f>VLOOKUP(A46,'T21'!A:N,14,FALSE)</f>
        <v>432</v>
      </c>
      <c r="D46" s="9">
        <f t="shared" si="6"/>
        <v>-913</v>
      </c>
      <c r="E46" s="75">
        <f t="shared" si="7"/>
        <v>-0.67881040892193312</v>
      </c>
      <c r="F46" s="48">
        <f t="shared" si="8"/>
        <v>8.7333749332010446E-4</v>
      </c>
      <c r="G46" s="48">
        <f t="shared" si="9"/>
        <v>1.2727144170260906E-3</v>
      </c>
      <c r="H46" s="10">
        <f>VLOOKUP(A46,'N2019'!A:N,14,0)</f>
        <v>2876</v>
      </c>
      <c r="I46" s="10">
        <f>VLOOKUP(A46,'N21'!A:N,14,0)</f>
        <v>1778</v>
      </c>
      <c r="J46" s="9">
        <f t="shared" si="10"/>
        <v>-1098</v>
      </c>
      <c r="K46" s="75">
        <f t="shared" si="11"/>
        <v>-0.38178025034770513</v>
      </c>
      <c r="L46" s="48">
        <f t="shared" si="12"/>
        <v>8.7071277649898983E-4</v>
      </c>
      <c r="M46" s="48">
        <f t="shared" si="13"/>
        <v>2.2206207996482976E-3</v>
      </c>
      <c r="N46" s="53">
        <f t="shared" si="14"/>
        <v>2.1382899628252789</v>
      </c>
      <c r="O46" s="56">
        <f t="shared" si="15"/>
        <v>4.1157407407407405</v>
      </c>
      <c r="P46" s="84">
        <f t="shared" si="16"/>
        <v>0.92478139648689006</v>
      </c>
    </row>
    <row r="47" spans="1:21">
      <c r="A47" s="32" t="s">
        <v>48</v>
      </c>
      <c r="B47" s="10">
        <f>VLOOKUP(A47,'T2019'!A:N,14,0)</f>
        <v>17176</v>
      </c>
      <c r="C47" s="10">
        <f>VLOOKUP(A47,'T21'!A:N,14,FALSE)</f>
        <v>420</v>
      </c>
      <c r="D47" s="9">
        <f t="shared" si="6"/>
        <v>-16756</v>
      </c>
      <c r="E47" s="75">
        <f t="shared" si="7"/>
        <v>-0.97554727526781559</v>
      </c>
      <c r="F47" s="48">
        <f t="shared" si="8"/>
        <v>1.1152747052242465E-2</v>
      </c>
      <c r="G47" s="48">
        <f t="shared" si="9"/>
        <v>1.237361238775366E-3</v>
      </c>
      <c r="H47" s="10">
        <f>VLOOKUP(A47,'N2019'!A:N,14,0)</f>
        <v>27897</v>
      </c>
      <c r="I47" s="10">
        <f>VLOOKUP(A47,'N21'!A:N,14,0)</f>
        <v>1315</v>
      </c>
      <c r="J47" s="9">
        <f t="shared" si="10"/>
        <v>-26582</v>
      </c>
      <c r="K47" s="75">
        <f t="shared" si="11"/>
        <v>-0.95286231494425921</v>
      </c>
      <c r="L47" s="48">
        <f t="shared" si="12"/>
        <v>8.4458533817775797E-3</v>
      </c>
      <c r="M47" s="48">
        <f t="shared" si="13"/>
        <v>1.6423601527207601E-3</v>
      </c>
      <c r="N47" s="53">
        <f t="shared" si="14"/>
        <v>1.6241849091755938</v>
      </c>
      <c r="O47" s="56">
        <f t="shared" si="15"/>
        <v>3.1309523809523809</v>
      </c>
      <c r="P47" s="84">
        <f t="shared" si="16"/>
        <v>0.9277068536128652</v>
      </c>
    </row>
    <row r="48" spans="1:21">
      <c r="A48" s="32" t="s">
        <v>51</v>
      </c>
      <c r="B48" s="10">
        <f>VLOOKUP(A48,'T2019'!A:N,14,0)</f>
        <v>5686</v>
      </c>
      <c r="C48" s="10">
        <f>VLOOKUP(A48,'T21'!A:N,14,FALSE)</f>
        <v>381</v>
      </c>
      <c r="D48" s="9">
        <f t="shared" si="6"/>
        <v>-5305</v>
      </c>
      <c r="E48" s="75">
        <f t="shared" si="7"/>
        <v>-0.93299331691874776</v>
      </c>
      <c r="F48" s="48">
        <f t="shared" si="8"/>
        <v>3.6920423695301964E-3</v>
      </c>
      <c r="G48" s="48">
        <f t="shared" si="9"/>
        <v>1.1224634094605104E-3</v>
      </c>
      <c r="H48" s="10">
        <f>VLOOKUP(A48,'N2019'!A:N,14,0)</f>
        <v>11156</v>
      </c>
      <c r="I48" s="10">
        <f>VLOOKUP(A48,'N21'!A:N,14,0)</f>
        <v>1081</v>
      </c>
      <c r="J48" s="9">
        <f t="shared" si="10"/>
        <v>-10075</v>
      </c>
      <c r="K48" s="75">
        <f t="shared" si="11"/>
        <v>-0.90310147006095376</v>
      </c>
      <c r="L48" s="48">
        <f t="shared" si="12"/>
        <v>3.3774936490343294E-3</v>
      </c>
      <c r="M48" s="48">
        <f t="shared" si="13"/>
        <v>1.3501074715521989E-3</v>
      </c>
      <c r="N48" s="53">
        <f t="shared" si="14"/>
        <v>1.9620119591980303</v>
      </c>
      <c r="O48" s="56">
        <f t="shared" si="15"/>
        <v>2.8372703412073492</v>
      </c>
      <c r="P48" s="84">
        <f t="shared" si="16"/>
        <v>0.44610247042891604</v>
      </c>
    </row>
    <row r="49" spans="1:21">
      <c r="A49" s="32" t="s">
        <v>53</v>
      </c>
      <c r="B49" s="10">
        <f>VLOOKUP(A49,'T2019'!A:N,14,0)</f>
        <v>22163</v>
      </c>
      <c r="C49" s="10">
        <f>VLOOKUP(A49,'T21'!A:N,14,FALSE)</f>
        <v>366</v>
      </c>
      <c r="D49" s="9">
        <f t="shared" si="6"/>
        <v>-21797</v>
      </c>
      <c r="E49" s="75">
        <f t="shared" si="7"/>
        <v>-0.98348599016378646</v>
      </c>
      <c r="F49" s="48">
        <f t="shared" si="8"/>
        <v>1.4390913653868756E-2</v>
      </c>
      <c r="G49" s="48">
        <f t="shared" si="9"/>
        <v>1.0782719366471045E-3</v>
      </c>
      <c r="H49" s="10">
        <f>VLOOKUP(A49,'N2019'!A:N,14,0)</f>
        <v>36663</v>
      </c>
      <c r="I49" s="10">
        <f>VLOOKUP(A49,'N21'!A:N,14,0)</f>
        <v>858</v>
      </c>
      <c r="J49" s="9">
        <f t="shared" si="10"/>
        <v>-35805</v>
      </c>
      <c r="K49" s="75">
        <f t="shared" si="11"/>
        <v>-0.97659765976597657</v>
      </c>
      <c r="L49" s="48">
        <f t="shared" si="12"/>
        <v>1.1099771392483472E-2</v>
      </c>
      <c r="M49" s="48">
        <f t="shared" si="13"/>
        <v>1.0715931642847241E-3</v>
      </c>
      <c r="N49" s="53">
        <f t="shared" si="14"/>
        <v>1.6542435590849613</v>
      </c>
      <c r="O49" s="56">
        <f t="shared" si="15"/>
        <v>2.3442622950819674</v>
      </c>
      <c r="P49" s="84">
        <f t="shared" si="16"/>
        <v>0.41712040056464672</v>
      </c>
    </row>
    <row r="50" spans="1:21">
      <c r="A50" s="32" t="s">
        <v>52</v>
      </c>
      <c r="B50" s="10">
        <f>VLOOKUP(A50,'T2019'!A:N,14,0)</f>
        <v>785</v>
      </c>
      <c r="C50" s="10">
        <f>VLOOKUP(A50,'T21'!A:N,14,FALSE)</f>
        <v>360</v>
      </c>
      <c r="D50" s="9">
        <f t="shared" si="6"/>
        <v>-425</v>
      </c>
      <c r="E50" s="75">
        <f t="shared" si="7"/>
        <v>-0.54140127388535031</v>
      </c>
      <c r="F50" s="48">
        <f t="shared" si="8"/>
        <v>5.0971742175188258E-4</v>
      </c>
      <c r="G50" s="48">
        <f t="shared" si="9"/>
        <v>1.0605953475217422E-3</v>
      </c>
      <c r="H50" s="10">
        <f>VLOOKUP(A50,'N2019'!A:N,14,0)</f>
        <v>1914</v>
      </c>
      <c r="I50" s="10">
        <f>VLOOKUP(A50,'N21'!A:N,14,0)</f>
        <v>644</v>
      </c>
      <c r="J50" s="9">
        <f t="shared" si="10"/>
        <v>-1270</v>
      </c>
      <c r="K50" s="75">
        <f t="shared" si="11"/>
        <v>-0.6635318704284221</v>
      </c>
      <c r="L50" s="48">
        <f t="shared" si="12"/>
        <v>5.7946601328896612E-4</v>
      </c>
      <c r="M50" s="48">
        <f t="shared" si="13"/>
        <v>8.0431934475450149E-4</v>
      </c>
      <c r="N50" s="53">
        <f t="shared" si="14"/>
        <v>2.438216560509554</v>
      </c>
      <c r="O50" s="56">
        <f t="shared" si="15"/>
        <v>1.788888888888889</v>
      </c>
      <c r="P50" s="84">
        <f t="shared" si="16"/>
        <v>-0.26631255079530936</v>
      </c>
    </row>
    <row r="51" spans="1:21">
      <c r="A51" s="32" t="s">
        <v>54</v>
      </c>
      <c r="B51" s="10">
        <f>VLOOKUP(A51,'T2019'!A:N,14,0)</f>
        <v>2257</v>
      </c>
      <c r="C51" s="10">
        <f>VLOOKUP(A51,'T21'!A:N,14,FALSE)</f>
        <v>296</v>
      </c>
      <c r="D51" s="9">
        <f t="shared" si="6"/>
        <v>-1961</v>
      </c>
      <c r="E51" s="75">
        <f t="shared" si="7"/>
        <v>-0.86885245901639341</v>
      </c>
      <c r="F51" s="48">
        <f t="shared" si="8"/>
        <v>1.4655187527312088E-3</v>
      </c>
      <c r="G51" s="48">
        <f t="shared" si="9"/>
        <v>8.7204506351787694E-4</v>
      </c>
      <c r="H51" s="10">
        <f>VLOOKUP(A51,'N2019'!A:N,14,0)</f>
        <v>4564</v>
      </c>
      <c r="I51" s="10">
        <f>VLOOKUP(A51,'N21'!A:N,14,0)</f>
        <v>1217</v>
      </c>
      <c r="J51" s="9">
        <f t="shared" si="10"/>
        <v>-3347</v>
      </c>
      <c r="K51" s="75">
        <f t="shared" si="11"/>
        <v>-0.7333479404031551</v>
      </c>
      <c r="L51" s="48">
        <f t="shared" si="12"/>
        <v>1.381756993025518E-3</v>
      </c>
      <c r="M51" s="48">
        <f t="shared" si="13"/>
        <v>1.5199637306929012E-3</v>
      </c>
      <c r="N51" s="53">
        <f t="shared" si="14"/>
        <v>2.0221533008418255</v>
      </c>
      <c r="O51" s="56">
        <f t="shared" si="15"/>
        <v>4.1114864864864868</v>
      </c>
      <c r="P51" s="84">
        <f t="shared" si="16"/>
        <v>1.0332219544259424</v>
      </c>
    </row>
    <row r="52" spans="1:21">
      <c r="A52" s="32" t="s">
        <v>55</v>
      </c>
      <c r="B52" s="10">
        <f>VLOOKUP(A52,'T2019'!A:N,14,0)</f>
        <v>240</v>
      </c>
      <c r="C52" s="10">
        <f>VLOOKUP(A52,'T21'!A:N,14,FALSE)</f>
        <v>81</v>
      </c>
      <c r="D52" s="9">
        <f t="shared" si="6"/>
        <v>-159</v>
      </c>
      <c r="E52" s="75">
        <f t="shared" si="7"/>
        <v>-0.66249999999999998</v>
      </c>
      <c r="F52" s="48">
        <f t="shared" si="8"/>
        <v>1.5583717352923797E-4</v>
      </c>
      <c r="G52" s="48">
        <f t="shared" si="9"/>
        <v>2.3863395319239199E-4</v>
      </c>
      <c r="H52" s="10">
        <f>VLOOKUP(A52,'N2019'!A:N,14,0)</f>
        <v>778</v>
      </c>
      <c r="I52" s="10">
        <f>VLOOKUP(A52,'N21'!A:N,14,0)</f>
        <v>245</v>
      </c>
      <c r="J52" s="9">
        <f t="shared" si="10"/>
        <v>-533</v>
      </c>
      <c r="K52" s="75">
        <f t="shared" si="11"/>
        <v>-0.68508997429305918</v>
      </c>
      <c r="L52" s="48">
        <f t="shared" si="12"/>
        <v>2.355405215981273E-4</v>
      </c>
      <c r="M52" s="48">
        <f t="shared" si="13"/>
        <v>3.0599105506964733E-4</v>
      </c>
      <c r="N52" s="53">
        <f t="shared" si="14"/>
        <v>3.2416666666666667</v>
      </c>
      <c r="O52" s="56">
        <f t="shared" si="15"/>
        <v>3.0246913580246915</v>
      </c>
      <c r="P52" s="84">
        <f t="shared" si="16"/>
        <v>-6.6933257164619619E-2</v>
      </c>
    </row>
    <row r="53" spans="1:21" ht="15" thickBot="1">
      <c r="A53" s="33" t="s">
        <v>56</v>
      </c>
      <c r="B53" s="10">
        <f>VLOOKUP(A53,'T2019'!A:N,14,0)</f>
        <v>10119</v>
      </c>
      <c r="C53" s="13">
        <f>VLOOKUP(A53,'T21'!A:N,14,FALSE)</f>
        <v>80</v>
      </c>
      <c r="D53" s="14">
        <f t="shared" si="6"/>
        <v>-10039</v>
      </c>
      <c r="E53" s="81">
        <f t="shared" si="7"/>
        <v>-0.99209408044273151</v>
      </c>
      <c r="F53" s="51">
        <f t="shared" si="8"/>
        <v>6.5704848289264957E-3</v>
      </c>
      <c r="G53" s="51">
        <f t="shared" si="9"/>
        <v>2.3568785500483161E-4</v>
      </c>
      <c r="H53" s="13">
        <f>VLOOKUP(A53,'N2019'!A:N,14,0)</f>
        <v>12639</v>
      </c>
      <c r="I53" s="13">
        <f>VLOOKUP(A53,'N21'!A:N,14,0)</f>
        <v>181</v>
      </c>
      <c r="J53" s="14">
        <f t="shared" si="10"/>
        <v>-12458</v>
      </c>
      <c r="K53" s="81">
        <f t="shared" si="11"/>
        <v>-0.9856792467758525</v>
      </c>
      <c r="L53" s="51">
        <f t="shared" si="12"/>
        <v>3.8264738463736903E-3</v>
      </c>
      <c r="M53" s="51">
        <f t="shared" si="13"/>
        <v>2.2605869782696392E-4</v>
      </c>
      <c r="N53" s="60">
        <f t="shared" si="14"/>
        <v>1.2490364660539579</v>
      </c>
      <c r="O53" s="61">
        <f t="shared" si="15"/>
        <v>2.2625000000000002</v>
      </c>
      <c r="P53" s="85">
        <f t="shared" si="16"/>
        <v>0.8113962734393545</v>
      </c>
    </row>
    <row r="54" spans="1:21" ht="15" thickBot="1">
      <c r="E54" s="4"/>
      <c r="F54" s="3"/>
      <c r="G54" s="3"/>
      <c r="H54" s="5"/>
      <c r="I54" s="5"/>
      <c r="J54" s="15"/>
      <c r="K54" s="2"/>
      <c r="L54" s="6"/>
      <c r="M54" s="6"/>
      <c r="N54" s="62"/>
      <c r="O54" s="63"/>
      <c r="P54" s="2"/>
      <c r="U54" s="5"/>
    </row>
    <row r="55" spans="1:21" ht="15">
      <c r="A55" s="21" t="s">
        <v>57</v>
      </c>
      <c r="B55" s="11">
        <f>'T2019'!N9</f>
        <v>1334775</v>
      </c>
      <c r="C55" s="11">
        <f>'T21'!N9</f>
        <v>299641</v>
      </c>
      <c r="D55" s="12">
        <f t="shared" ref="D55:D61" si="17">C55-B55</f>
        <v>-1035134</v>
      </c>
      <c r="E55" s="80">
        <f t="shared" ref="E55:E61" si="18">C55/B55-1</f>
        <v>-0.77551197767413982</v>
      </c>
      <c r="F55" s="50">
        <f>B55/$B$7</f>
        <v>0.86669818040620261</v>
      </c>
      <c r="G55" s="50">
        <f>C55/$C$7</f>
        <v>0.88277180701878433</v>
      </c>
      <c r="H55" s="11">
        <f>'N2019'!N9</f>
        <v>2808180</v>
      </c>
      <c r="I55" s="11">
        <f>'N21'!N9</f>
        <v>679814</v>
      </c>
      <c r="J55" s="12">
        <f t="shared" ref="J55:J61" si="19">I55-H55</f>
        <v>-2128366</v>
      </c>
      <c r="K55" s="80">
        <f t="shared" ref="K55:K61" si="20">I55/H55-1</f>
        <v>-0.75791651532309179</v>
      </c>
      <c r="L55" s="50">
        <f>H55/$H$7</f>
        <v>0.85018018244399629</v>
      </c>
      <c r="M55" s="50">
        <f>I55/$I$7</f>
        <v>0.84904899229027431</v>
      </c>
      <c r="N55" s="58">
        <f>H55/B55</f>
        <v>2.1038602011574983</v>
      </c>
      <c r="O55" s="59">
        <f t="shared" ref="O55:O61" si="21">I55/C55</f>
        <v>2.2687616180696235</v>
      </c>
      <c r="P55" s="83">
        <f t="shared" si="4"/>
        <v>7.8380406084681775E-2</v>
      </c>
      <c r="U55" s="5"/>
    </row>
    <row r="56" spans="1:21" ht="15">
      <c r="A56" s="18" t="s">
        <v>58</v>
      </c>
      <c r="B56" s="10">
        <f>'T2019'!N58</f>
        <v>103329</v>
      </c>
      <c r="C56" s="10">
        <f>'T21'!N58</f>
        <v>12724</v>
      </c>
      <c r="D56" s="9">
        <f t="shared" si="17"/>
        <v>-90605</v>
      </c>
      <c r="E56" s="75">
        <f t="shared" si="18"/>
        <v>-0.87685935216638122</v>
      </c>
      <c r="F56" s="48">
        <f t="shared" ref="F56:F61" si="22">B56/$B$7</f>
        <v>6.70937470983443E-2</v>
      </c>
      <c r="G56" s="48">
        <f t="shared" ref="G56:G61" si="23">C56/$C$7</f>
        <v>3.7486153338518464E-2</v>
      </c>
      <c r="H56" s="10">
        <f>'N2019'!N58</f>
        <v>269672</v>
      </c>
      <c r="I56" s="10">
        <f>'N21'!N58</f>
        <v>45090</v>
      </c>
      <c r="J56" s="9">
        <f t="shared" si="19"/>
        <v>-224582</v>
      </c>
      <c r="K56" s="75">
        <f t="shared" si="20"/>
        <v>-0.83279687917173462</v>
      </c>
      <c r="L56" s="48">
        <f t="shared" ref="L56:L61" si="24">H56/$H$7</f>
        <v>8.1643552108496387E-2</v>
      </c>
      <c r="M56" s="48">
        <f t="shared" ref="M56:M61" si="25">I56/$I$7</f>
        <v>5.6314843563634275E-2</v>
      </c>
      <c r="N56" s="53">
        <f t="shared" ref="N56:N61" si="26">H56/B56</f>
        <v>2.6098384770974268</v>
      </c>
      <c r="O56" s="56">
        <f t="shared" si="21"/>
        <v>3.5436969506444513</v>
      </c>
      <c r="P56" s="84">
        <f t="shared" si="4"/>
        <v>0.35782232568876449</v>
      </c>
      <c r="U56" s="5"/>
    </row>
    <row r="57" spans="1:21" ht="15">
      <c r="A57" s="18" t="s">
        <v>59</v>
      </c>
      <c r="B57" s="10">
        <f>'T2019'!N50</f>
        <v>57303</v>
      </c>
      <c r="C57" s="10">
        <f>'T21'!N50</f>
        <v>17075</v>
      </c>
      <c r="D57" s="9">
        <f t="shared" si="17"/>
        <v>-40228</v>
      </c>
      <c r="E57" s="75">
        <f t="shared" si="18"/>
        <v>-0.70202258171474441</v>
      </c>
      <c r="F57" s="48">
        <f t="shared" si="22"/>
        <v>3.720807314477468E-2</v>
      </c>
      <c r="G57" s="48">
        <f t="shared" si="23"/>
        <v>5.0304626552593747E-2</v>
      </c>
      <c r="H57" s="10">
        <f>'N2019'!N50</f>
        <v>118518</v>
      </c>
      <c r="I57" s="10">
        <f>'N21'!N50</f>
        <v>41994</v>
      </c>
      <c r="J57" s="9">
        <f t="shared" si="19"/>
        <v>-76524</v>
      </c>
      <c r="K57" s="75">
        <f t="shared" si="20"/>
        <v>-0.64567407482407735</v>
      </c>
      <c r="L57" s="48">
        <f t="shared" si="24"/>
        <v>3.588148012694968E-2</v>
      </c>
      <c r="M57" s="48">
        <f t="shared" si="25"/>
        <v>5.2448115782019467E-2</v>
      </c>
      <c r="N57" s="53">
        <f t="shared" si="26"/>
        <v>2.068268677032616</v>
      </c>
      <c r="O57" s="56">
        <f t="shared" si="21"/>
        <v>2.4593850658857979</v>
      </c>
      <c r="P57" s="84">
        <f t="shared" si="4"/>
        <v>0.18910327908380054</v>
      </c>
      <c r="U57" s="5"/>
    </row>
    <row r="58" spans="1:21">
      <c r="A58" s="22" t="s">
        <v>60</v>
      </c>
      <c r="B58" s="10">
        <f>'T2019'!N51</f>
        <v>47741</v>
      </c>
      <c r="C58" s="10">
        <f>'T21'!N51</f>
        <v>14620</v>
      </c>
      <c r="D58" s="9">
        <f t="shared" si="17"/>
        <v>-33121</v>
      </c>
      <c r="E58" s="75">
        <f t="shared" si="18"/>
        <v>-0.69376426970528482</v>
      </c>
      <c r="F58" s="48">
        <f t="shared" si="22"/>
        <v>3.0999260422747293E-2</v>
      </c>
      <c r="G58" s="48">
        <f t="shared" si="23"/>
        <v>4.3071955502132976E-2</v>
      </c>
      <c r="H58" s="10">
        <f>'N2019'!N51</f>
        <v>99911</v>
      </c>
      <c r="I58" s="10">
        <f>'N21'!N51</f>
        <v>34171</v>
      </c>
      <c r="J58" s="9">
        <f t="shared" si="19"/>
        <v>-65740</v>
      </c>
      <c r="K58" s="75">
        <f t="shared" si="20"/>
        <v>-0.65798560719039945</v>
      </c>
      <c r="L58" s="48">
        <f t="shared" si="24"/>
        <v>3.0248186443946654E-2</v>
      </c>
      <c r="M58" s="48">
        <f t="shared" si="25"/>
        <v>4.267763405218334E-2</v>
      </c>
      <c r="N58" s="53">
        <f t="shared" si="26"/>
        <v>2.0927714124128109</v>
      </c>
      <c r="O58" s="56">
        <f t="shared" si="21"/>
        <v>2.3372777017783859</v>
      </c>
      <c r="P58" s="84">
        <f t="shared" si="4"/>
        <v>0.11683372962538563</v>
      </c>
      <c r="U58" s="5"/>
    </row>
    <row r="59" spans="1:21">
      <c r="A59" s="22" t="s">
        <v>61</v>
      </c>
      <c r="B59" s="10">
        <f>'T2019'!N55</f>
        <v>9562</v>
      </c>
      <c r="C59" s="10">
        <f>'T21'!N55</f>
        <v>2455</v>
      </c>
      <c r="D59" s="9">
        <f t="shared" si="17"/>
        <v>-7107</v>
      </c>
      <c r="E59" s="75">
        <f t="shared" si="18"/>
        <v>-0.74325454925747758</v>
      </c>
      <c r="F59" s="48">
        <f t="shared" si="22"/>
        <v>6.2088127220273895E-3</v>
      </c>
      <c r="G59" s="48">
        <f t="shared" si="23"/>
        <v>7.2326710504607697E-3</v>
      </c>
      <c r="H59" s="10">
        <f>'N2019'!N55</f>
        <v>18607</v>
      </c>
      <c r="I59" s="10">
        <f>'N21'!N55</f>
        <v>7823</v>
      </c>
      <c r="J59" s="9">
        <f t="shared" si="19"/>
        <v>-10784</v>
      </c>
      <c r="K59" s="75">
        <f t="shared" si="20"/>
        <v>-0.57956682968775186</v>
      </c>
      <c r="L59" s="48">
        <f t="shared" si="24"/>
        <v>5.6332936830030267E-3</v>
      </c>
      <c r="M59" s="48">
        <f t="shared" si="25"/>
        <v>9.7704817298361266E-3</v>
      </c>
      <c r="N59" s="53">
        <f t="shared" si="26"/>
        <v>1.9459318134281531</v>
      </c>
      <c r="O59" s="56">
        <f t="shared" si="21"/>
        <v>3.1865580448065174</v>
      </c>
      <c r="P59" s="84">
        <f t="shared" si="4"/>
        <v>0.63754866579458902</v>
      </c>
      <c r="U59" s="5"/>
    </row>
    <row r="60" spans="1:21" ht="15">
      <c r="A60" s="18" t="s">
        <v>62</v>
      </c>
      <c r="B60" s="10">
        <f>'T2019'!N64</f>
        <v>8141</v>
      </c>
      <c r="C60" s="10">
        <f>'T21'!N64</f>
        <v>670</v>
      </c>
      <c r="D60" s="9">
        <f t="shared" si="17"/>
        <v>-7471</v>
      </c>
      <c r="E60" s="75">
        <f t="shared" si="18"/>
        <v>-0.91770052819063996</v>
      </c>
      <c r="F60" s="48">
        <f t="shared" si="22"/>
        <v>5.2861267904230269E-3</v>
      </c>
      <c r="G60" s="48">
        <f t="shared" si="23"/>
        <v>1.9738857856654649E-3</v>
      </c>
      <c r="H60" s="10">
        <f>'N2019'!N64</f>
        <v>16529</v>
      </c>
      <c r="I60" s="10">
        <f>'N21'!N64</f>
        <v>1931</v>
      </c>
      <c r="J60" s="9">
        <f t="shared" si="19"/>
        <v>-14598</v>
      </c>
      <c r="K60" s="75">
        <f t="shared" si="20"/>
        <v>-0.88317502571238427</v>
      </c>
      <c r="L60" s="48">
        <f t="shared" si="24"/>
        <v>5.0041764543643265E-3</v>
      </c>
      <c r="M60" s="48">
        <f t="shared" si="25"/>
        <v>2.4117090911815876E-3</v>
      </c>
      <c r="N60" s="53">
        <f t="shared" si="26"/>
        <v>2.0303402530401669</v>
      </c>
      <c r="O60" s="56">
        <f t="shared" si="21"/>
        <v>2.8820895522388059</v>
      </c>
      <c r="P60" s="84">
        <f t="shared" si="4"/>
        <v>0.41951062041116338</v>
      </c>
      <c r="U60" s="5"/>
    </row>
    <row r="61" spans="1:21" ht="15.75" thickBot="1">
      <c r="A61" s="23" t="s">
        <v>63</v>
      </c>
      <c r="B61" s="13">
        <f>'T2019'!N47</f>
        <v>4764</v>
      </c>
      <c r="C61" s="13">
        <f>'T21'!N47</f>
        <v>1609</v>
      </c>
      <c r="D61" s="14">
        <f t="shared" si="17"/>
        <v>-3155</v>
      </c>
      <c r="E61" s="81">
        <f t="shared" si="18"/>
        <v>-0.66225860621326615</v>
      </c>
      <c r="F61" s="51">
        <f t="shared" si="22"/>
        <v>3.0933678945553739E-3</v>
      </c>
      <c r="G61" s="51">
        <f t="shared" si="23"/>
        <v>4.7402719837846751E-3</v>
      </c>
      <c r="H61" s="13">
        <f>'N2019'!N47</f>
        <v>9677</v>
      </c>
      <c r="I61" s="13">
        <f>'N21'!N47</f>
        <v>5573</v>
      </c>
      <c r="J61" s="14">
        <f t="shared" si="19"/>
        <v>-4104</v>
      </c>
      <c r="K61" s="81">
        <f t="shared" si="20"/>
        <v>-0.42409837759636249</v>
      </c>
      <c r="L61" s="51">
        <f t="shared" si="24"/>
        <v>2.9297244569474008E-3</v>
      </c>
      <c r="M61" s="51">
        <f t="shared" si="25"/>
        <v>6.9603597955230382E-3</v>
      </c>
      <c r="N61" s="60">
        <f t="shared" si="26"/>
        <v>2.0312762384550798</v>
      </c>
      <c r="O61" s="61">
        <f t="shared" si="21"/>
        <v>3.463642013673089</v>
      </c>
      <c r="P61" s="85">
        <f t="shared" si="4"/>
        <v>0.70515558056614602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98" t="s">
        <v>66</v>
      </c>
    </row>
    <row r="67" spans="1:3" ht="15" thickBot="1">
      <c r="A67" s="99" t="s">
        <v>67</v>
      </c>
    </row>
    <row r="70" spans="1:3">
      <c r="A70" s="24"/>
      <c r="B70" s="25"/>
      <c r="C70" s="25"/>
    </row>
  </sheetData>
  <autoFilter ref="A10:P10" xr:uid="{9DC5218E-8998-49A4-B1DD-9C394F3712B4}">
    <sortState xmlns:xlrd2="http://schemas.microsoft.com/office/spreadsheetml/2017/richdata2" ref="A11:P53">
      <sortCondition descending="1" ref="C10"/>
    </sortState>
  </autoFilter>
  <mergeCells count="3">
    <mergeCell ref="B3:G3"/>
    <mergeCell ref="H3:M3"/>
    <mergeCell ref="N3:P3"/>
  </mergeCells>
  <conditionalFormatting sqref="D5:D61 J5:J61">
    <cfRule type="cellIs" dxfId="2" priority="3" operator="lessThan">
      <formula>0</formula>
    </cfRule>
  </conditionalFormatting>
  <conditionalFormatting sqref="E1:E3 K1:K3 P1:P3 E5:E1048576 K5:K1048576 P5:P104857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9055-B09F-4705-ADA4-9AFAB4FD5A46}">
  <sheetPr>
    <tabColor theme="4" tint="0.39997558519241921"/>
    <outlinePr summaryBelow="0"/>
  </sheetPr>
  <dimension ref="A1:N66"/>
  <sheetViews>
    <sheetView workbookViewId="0">
      <selection activeCell="R6" sqref="R6"/>
    </sheetView>
  </sheetViews>
  <sheetFormatPr defaultColWidth="8.625" defaultRowHeight="14.25"/>
  <cols>
    <col min="1" max="1" width="18.25" style="191" customWidth="1"/>
    <col min="2" max="13" width="7.625" style="192" customWidth="1"/>
    <col min="14" max="14" width="11" style="188" bestFit="1" customWidth="1"/>
    <col min="15" max="16384" width="8.625" style="28"/>
  </cols>
  <sheetData>
    <row r="1" spans="1:14" ht="23.1" customHeight="1">
      <c r="A1" s="187" t="s">
        <v>70</v>
      </c>
      <c r="B1" s="172"/>
      <c r="C1" s="172"/>
      <c r="D1" s="172"/>
      <c r="E1" s="173"/>
      <c r="F1" s="173"/>
      <c r="G1" s="173"/>
      <c r="H1" s="173"/>
      <c r="I1" s="173"/>
      <c r="J1" s="173"/>
      <c r="K1" s="173"/>
      <c r="L1" s="173"/>
      <c r="M1" s="173"/>
      <c r="N1" s="174"/>
    </row>
    <row r="2" spans="1:14" ht="9.9499999999999993" customHeight="1">
      <c r="A2" s="171" t="s">
        <v>71</v>
      </c>
      <c r="B2" s="172"/>
      <c r="C2" s="172"/>
      <c r="D2" s="172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1:14" ht="18" customHeight="1">
      <c r="A3" s="175" t="s">
        <v>71</v>
      </c>
      <c r="B3" s="176"/>
      <c r="C3" s="176"/>
      <c r="D3" s="176"/>
      <c r="E3" s="177" t="s">
        <v>72</v>
      </c>
      <c r="F3" s="178"/>
      <c r="G3" s="178"/>
      <c r="H3" s="179"/>
      <c r="I3" s="179"/>
      <c r="J3" s="179"/>
      <c r="K3" s="179"/>
      <c r="L3" s="179"/>
      <c r="M3" s="179"/>
    </row>
    <row r="4" spans="1:14" ht="42.95" customHeight="1">
      <c r="A4" s="180"/>
      <c r="B4" s="181"/>
      <c r="C4" s="181"/>
      <c r="D4" s="181"/>
      <c r="E4" s="177" t="s">
        <v>74</v>
      </c>
      <c r="F4" s="178"/>
      <c r="G4" s="178"/>
      <c r="H4" s="179"/>
      <c r="I4" s="179"/>
      <c r="J4" s="179"/>
      <c r="K4" s="179"/>
      <c r="L4" s="179"/>
      <c r="M4" s="179"/>
      <c r="N4" s="182" t="s">
        <v>71</v>
      </c>
    </row>
    <row r="5" spans="1:14" s="198" customFormat="1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4" ht="18" customHeight="1">
      <c r="A6" s="183" t="s">
        <v>75</v>
      </c>
      <c r="B6" s="183">
        <v>215988</v>
      </c>
      <c r="C6" s="183">
        <v>206950</v>
      </c>
      <c r="D6" s="183">
        <v>245011</v>
      </c>
      <c r="E6" s="183">
        <v>279283</v>
      </c>
      <c r="F6" s="183">
        <v>376926</v>
      </c>
      <c r="G6" s="183">
        <v>441083</v>
      </c>
      <c r="H6" s="183">
        <v>521698</v>
      </c>
      <c r="I6" s="183">
        <v>547086</v>
      </c>
      <c r="J6" s="183">
        <v>369317</v>
      </c>
      <c r="K6" s="183">
        <v>295080</v>
      </c>
      <c r="L6" s="183">
        <v>263791</v>
      </c>
      <c r="M6" s="183">
        <v>275536</v>
      </c>
      <c r="N6" s="183">
        <f>SUM(B6:J6)</f>
        <v>3203342</v>
      </c>
    </row>
    <row r="7" spans="1:14" ht="18" customHeight="1">
      <c r="A7" s="184" t="s">
        <v>76</v>
      </c>
      <c r="B7" s="184">
        <v>116404</v>
      </c>
      <c r="C7" s="184">
        <v>125184</v>
      </c>
      <c r="D7" s="184">
        <v>138229</v>
      </c>
      <c r="E7" s="184">
        <v>147049</v>
      </c>
      <c r="F7" s="184">
        <v>177349</v>
      </c>
      <c r="G7" s="184">
        <v>228758</v>
      </c>
      <c r="H7" s="184">
        <v>266668</v>
      </c>
      <c r="I7" s="184">
        <v>282670</v>
      </c>
      <c r="J7" s="184">
        <v>180962</v>
      </c>
      <c r="K7" s="184">
        <v>148547</v>
      </c>
      <c r="L7" s="184">
        <v>136381</v>
      </c>
      <c r="M7" s="184">
        <v>151576</v>
      </c>
      <c r="N7" s="184">
        <f>SUM(B7:J7)</f>
        <v>1663273</v>
      </c>
    </row>
    <row r="8" spans="1:14" ht="18" customHeight="1">
      <c r="A8" s="190" t="s">
        <v>77</v>
      </c>
      <c r="B8" s="190">
        <v>99584</v>
      </c>
      <c r="C8" s="190">
        <v>81766</v>
      </c>
      <c r="D8" s="190">
        <v>106782</v>
      </c>
      <c r="E8" s="190">
        <v>132234</v>
      </c>
      <c r="F8" s="190">
        <v>199577</v>
      </c>
      <c r="G8" s="190">
        <v>212325</v>
      </c>
      <c r="H8" s="190">
        <v>255030</v>
      </c>
      <c r="I8" s="190">
        <v>264416</v>
      </c>
      <c r="J8" s="190">
        <v>188355</v>
      </c>
      <c r="K8" s="190">
        <v>146533</v>
      </c>
      <c r="L8" s="190">
        <v>127410</v>
      </c>
      <c r="M8" s="190">
        <v>123960</v>
      </c>
      <c r="N8" s="199">
        <f>SUM(B8:J8)</f>
        <v>1540069</v>
      </c>
    </row>
    <row r="9" spans="1:14" ht="18" customHeight="1">
      <c r="A9" s="185" t="s">
        <v>78</v>
      </c>
      <c r="B9" s="186">
        <v>89789</v>
      </c>
      <c r="C9" s="186">
        <v>72898</v>
      </c>
      <c r="D9" s="186">
        <v>95793</v>
      </c>
      <c r="E9" s="186">
        <v>116887</v>
      </c>
      <c r="F9" s="186">
        <v>172166</v>
      </c>
      <c r="G9" s="186">
        <v>181331</v>
      </c>
      <c r="H9" s="186">
        <v>218894</v>
      </c>
      <c r="I9" s="186">
        <v>227807</v>
      </c>
      <c r="J9" s="186">
        <v>159210</v>
      </c>
      <c r="K9" s="186">
        <v>125528</v>
      </c>
      <c r="L9" s="186">
        <v>113893</v>
      </c>
      <c r="M9" s="186">
        <v>110481</v>
      </c>
      <c r="N9" s="189">
        <f>SUM(B9:J9)</f>
        <v>1334775</v>
      </c>
    </row>
    <row r="10" spans="1:14" ht="18" customHeight="1">
      <c r="A10" s="185" t="s">
        <v>79</v>
      </c>
      <c r="B10" s="186">
        <v>45791</v>
      </c>
      <c r="C10" s="186">
        <v>44198</v>
      </c>
      <c r="D10" s="186">
        <v>58636</v>
      </c>
      <c r="E10" s="186">
        <v>78629</v>
      </c>
      <c r="F10" s="186">
        <v>119508</v>
      </c>
      <c r="G10" s="186">
        <v>137030</v>
      </c>
      <c r="H10" s="186">
        <v>158981</v>
      </c>
      <c r="I10" s="186">
        <v>163071</v>
      </c>
      <c r="J10" s="186">
        <v>111555</v>
      </c>
      <c r="K10" s="186">
        <v>77995</v>
      </c>
      <c r="L10" s="186">
        <v>63116</v>
      </c>
      <c r="M10" s="186">
        <v>57924</v>
      </c>
      <c r="N10" s="189">
        <f t="shared" ref="N10:N66" si="0">SUM(B10:J10)</f>
        <v>917399</v>
      </c>
    </row>
    <row r="11" spans="1:14" ht="18" customHeight="1">
      <c r="A11" s="185" t="s">
        <v>32</v>
      </c>
      <c r="B11" s="186">
        <v>881</v>
      </c>
      <c r="C11" s="186">
        <v>779</v>
      </c>
      <c r="D11" s="186">
        <v>1081</v>
      </c>
      <c r="E11" s="186">
        <v>1154</v>
      </c>
      <c r="F11" s="186">
        <v>1511</v>
      </c>
      <c r="G11" s="186">
        <v>1599</v>
      </c>
      <c r="H11" s="186">
        <v>1915</v>
      </c>
      <c r="I11" s="186">
        <v>2059</v>
      </c>
      <c r="J11" s="186">
        <v>1501</v>
      </c>
      <c r="K11" s="186">
        <v>1493</v>
      </c>
      <c r="L11" s="186">
        <v>1030</v>
      </c>
      <c r="M11" s="186">
        <v>883</v>
      </c>
      <c r="N11" s="189">
        <f t="shared" si="0"/>
        <v>12480</v>
      </c>
    </row>
    <row r="12" spans="1:14" ht="18" customHeight="1">
      <c r="A12" s="185" t="s">
        <v>40</v>
      </c>
      <c r="B12" s="186">
        <v>299</v>
      </c>
      <c r="C12" s="186">
        <v>301</v>
      </c>
      <c r="D12" s="186">
        <v>491</v>
      </c>
      <c r="E12" s="186">
        <v>449</v>
      </c>
      <c r="F12" s="186">
        <v>532</v>
      </c>
      <c r="G12" s="186">
        <v>532</v>
      </c>
      <c r="H12" s="186">
        <v>585</v>
      </c>
      <c r="I12" s="186">
        <v>615</v>
      </c>
      <c r="J12" s="186">
        <v>492</v>
      </c>
      <c r="K12" s="186">
        <v>485</v>
      </c>
      <c r="L12" s="186">
        <v>357</v>
      </c>
      <c r="M12" s="186">
        <v>254</v>
      </c>
      <c r="N12" s="189">
        <f t="shared" si="0"/>
        <v>4296</v>
      </c>
    </row>
    <row r="13" spans="1:14" ht="18" customHeight="1">
      <c r="A13" s="185" t="s">
        <v>36</v>
      </c>
      <c r="B13" s="186">
        <v>422</v>
      </c>
      <c r="C13" s="186">
        <v>399</v>
      </c>
      <c r="D13" s="186">
        <v>553</v>
      </c>
      <c r="E13" s="186">
        <v>762</v>
      </c>
      <c r="F13" s="186">
        <v>1119</v>
      </c>
      <c r="G13" s="186">
        <v>1435</v>
      </c>
      <c r="H13" s="186">
        <v>2491</v>
      </c>
      <c r="I13" s="186">
        <v>2492</v>
      </c>
      <c r="J13" s="186">
        <v>1309</v>
      </c>
      <c r="K13" s="186">
        <v>565</v>
      </c>
      <c r="L13" s="186">
        <v>563</v>
      </c>
      <c r="M13" s="186">
        <v>357</v>
      </c>
      <c r="N13" s="189">
        <f t="shared" si="0"/>
        <v>10982</v>
      </c>
    </row>
    <row r="14" spans="1:14" ht="18" customHeight="1">
      <c r="A14" s="185" t="s">
        <v>27</v>
      </c>
      <c r="B14" s="186">
        <v>2009</v>
      </c>
      <c r="C14" s="186">
        <v>1851</v>
      </c>
      <c r="D14" s="186">
        <v>2330</v>
      </c>
      <c r="E14" s="186">
        <v>2320</v>
      </c>
      <c r="F14" s="186">
        <v>3071</v>
      </c>
      <c r="G14" s="186">
        <v>2639</v>
      </c>
      <c r="H14" s="186">
        <v>2563</v>
      </c>
      <c r="I14" s="186">
        <v>2460</v>
      </c>
      <c r="J14" s="186">
        <v>2788</v>
      </c>
      <c r="K14" s="186">
        <v>2505</v>
      </c>
      <c r="L14" s="186">
        <v>2205</v>
      </c>
      <c r="M14" s="186">
        <v>1823</v>
      </c>
      <c r="N14" s="189">
        <f t="shared" si="0"/>
        <v>22031</v>
      </c>
    </row>
    <row r="15" spans="1:14" ht="18" customHeight="1">
      <c r="A15" s="185" t="s">
        <v>15</v>
      </c>
      <c r="B15" s="186">
        <v>4765</v>
      </c>
      <c r="C15" s="186">
        <v>4913</v>
      </c>
      <c r="D15" s="186">
        <v>8123</v>
      </c>
      <c r="E15" s="186">
        <v>13274</v>
      </c>
      <c r="F15" s="186">
        <v>25997</v>
      </c>
      <c r="G15" s="186">
        <v>36488</v>
      </c>
      <c r="H15" s="186">
        <v>40995</v>
      </c>
      <c r="I15" s="186">
        <v>38878</v>
      </c>
      <c r="J15" s="186">
        <v>26324</v>
      </c>
      <c r="K15" s="186">
        <v>14333</v>
      </c>
      <c r="L15" s="186">
        <v>7426</v>
      </c>
      <c r="M15" s="186">
        <v>6174</v>
      </c>
      <c r="N15" s="189">
        <f t="shared" si="0"/>
        <v>199757</v>
      </c>
    </row>
    <row r="16" spans="1:14" ht="18" customHeight="1">
      <c r="A16" s="185" t="s">
        <v>20</v>
      </c>
      <c r="B16" s="186">
        <v>3333</v>
      </c>
      <c r="C16" s="186">
        <v>2678</v>
      </c>
      <c r="D16" s="186">
        <v>3947</v>
      </c>
      <c r="E16" s="186">
        <v>4738</v>
      </c>
      <c r="F16" s="186">
        <v>6076</v>
      </c>
      <c r="G16" s="186">
        <v>7024</v>
      </c>
      <c r="H16" s="186">
        <v>11619</v>
      </c>
      <c r="I16" s="186">
        <v>9612</v>
      </c>
      <c r="J16" s="186">
        <v>4423</v>
      </c>
      <c r="K16" s="186">
        <v>4950</v>
      </c>
      <c r="L16" s="186">
        <v>4439</v>
      </c>
      <c r="M16" s="186">
        <v>3862</v>
      </c>
      <c r="N16" s="189">
        <f t="shared" si="0"/>
        <v>53450</v>
      </c>
    </row>
    <row r="17" spans="1:14" ht="18" customHeight="1">
      <c r="A17" s="185" t="s">
        <v>31</v>
      </c>
      <c r="B17" s="186">
        <v>722</v>
      </c>
      <c r="C17" s="186">
        <v>882</v>
      </c>
      <c r="D17" s="186">
        <v>911</v>
      </c>
      <c r="E17" s="186">
        <v>798</v>
      </c>
      <c r="F17" s="186">
        <v>1059</v>
      </c>
      <c r="G17" s="186">
        <v>991</v>
      </c>
      <c r="H17" s="186">
        <v>1210</v>
      </c>
      <c r="I17" s="186">
        <v>1291</v>
      </c>
      <c r="J17" s="186">
        <v>1478</v>
      </c>
      <c r="K17" s="186">
        <v>1267</v>
      </c>
      <c r="L17" s="186">
        <v>942</v>
      </c>
      <c r="M17" s="186">
        <v>1048</v>
      </c>
      <c r="N17" s="189">
        <f t="shared" si="0"/>
        <v>9342</v>
      </c>
    </row>
    <row r="18" spans="1:14" ht="18" customHeight="1">
      <c r="A18" s="185" t="s">
        <v>37</v>
      </c>
      <c r="B18" s="186">
        <v>392</v>
      </c>
      <c r="C18" s="186">
        <v>164</v>
      </c>
      <c r="D18" s="186">
        <v>251</v>
      </c>
      <c r="E18" s="186">
        <v>662</v>
      </c>
      <c r="F18" s="186">
        <v>538</v>
      </c>
      <c r="G18" s="186">
        <v>744</v>
      </c>
      <c r="H18" s="186">
        <v>735</v>
      </c>
      <c r="I18" s="186">
        <v>1449</v>
      </c>
      <c r="J18" s="186">
        <v>578</v>
      </c>
      <c r="K18" s="186">
        <v>424</v>
      </c>
      <c r="L18" s="186">
        <v>370</v>
      </c>
      <c r="M18" s="186">
        <v>233</v>
      </c>
      <c r="N18" s="189">
        <f t="shared" si="0"/>
        <v>5513</v>
      </c>
    </row>
    <row r="19" spans="1:14" ht="18" customHeight="1">
      <c r="A19" s="185" t="s">
        <v>25</v>
      </c>
      <c r="B19" s="186">
        <v>995</v>
      </c>
      <c r="C19" s="186">
        <v>1027</v>
      </c>
      <c r="D19" s="186">
        <v>1344</v>
      </c>
      <c r="E19" s="186">
        <v>2364</v>
      </c>
      <c r="F19" s="186">
        <v>3533</v>
      </c>
      <c r="G19" s="186">
        <v>5783</v>
      </c>
      <c r="H19" s="186">
        <v>6904</v>
      </c>
      <c r="I19" s="186">
        <v>9502</v>
      </c>
      <c r="J19" s="186">
        <v>5358</v>
      </c>
      <c r="K19" s="186">
        <v>2673</v>
      </c>
      <c r="L19" s="186">
        <v>1523</v>
      </c>
      <c r="M19" s="186">
        <v>1187</v>
      </c>
      <c r="N19" s="189">
        <f t="shared" si="0"/>
        <v>36810</v>
      </c>
    </row>
    <row r="20" spans="1:14" ht="18" customHeight="1">
      <c r="A20" s="185" t="s">
        <v>22</v>
      </c>
      <c r="B20" s="186">
        <v>1628</v>
      </c>
      <c r="C20" s="186">
        <v>1471</v>
      </c>
      <c r="D20" s="186">
        <v>1659</v>
      </c>
      <c r="E20" s="186">
        <v>2859</v>
      </c>
      <c r="F20" s="186">
        <v>5447</v>
      </c>
      <c r="G20" s="186">
        <v>8325</v>
      </c>
      <c r="H20" s="186">
        <v>6015</v>
      </c>
      <c r="I20" s="186">
        <v>6976</v>
      </c>
      <c r="J20" s="186">
        <v>5959</v>
      </c>
      <c r="K20" s="186">
        <v>2850</v>
      </c>
      <c r="L20" s="186">
        <v>1930</v>
      </c>
      <c r="M20" s="186">
        <v>3061</v>
      </c>
      <c r="N20" s="189">
        <f t="shared" si="0"/>
        <v>40339</v>
      </c>
    </row>
    <row r="21" spans="1:14" ht="18" customHeight="1">
      <c r="A21" s="185" t="s">
        <v>50</v>
      </c>
      <c r="B21" s="186">
        <v>72</v>
      </c>
      <c r="C21" s="186">
        <v>84</v>
      </c>
      <c r="D21" s="186">
        <v>112</v>
      </c>
      <c r="E21" s="186">
        <v>134</v>
      </c>
      <c r="F21" s="186">
        <v>134</v>
      </c>
      <c r="G21" s="186">
        <v>323</v>
      </c>
      <c r="H21" s="186">
        <v>134</v>
      </c>
      <c r="I21" s="186">
        <v>215</v>
      </c>
      <c r="J21" s="186">
        <v>137</v>
      </c>
      <c r="K21" s="186">
        <v>93</v>
      </c>
      <c r="L21" s="186">
        <v>179</v>
      </c>
      <c r="M21" s="186">
        <v>63</v>
      </c>
      <c r="N21" s="189">
        <f t="shared" si="0"/>
        <v>1345</v>
      </c>
    </row>
    <row r="22" spans="1:14" ht="18" customHeight="1">
      <c r="A22" s="185" t="s">
        <v>23</v>
      </c>
      <c r="B22" s="186">
        <v>1857</v>
      </c>
      <c r="C22" s="186">
        <v>1756</v>
      </c>
      <c r="D22" s="186">
        <v>2103</v>
      </c>
      <c r="E22" s="186">
        <v>3275</v>
      </c>
      <c r="F22" s="186">
        <v>4154</v>
      </c>
      <c r="G22" s="186">
        <v>5083</v>
      </c>
      <c r="H22" s="186">
        <v>7261</v>
      </c>
      <c r="I22" s="186">
        <v>11506</v>
      </c>
      <c r="J22" s="186">
        <v>3934</v>
      </c>
      <c r="K22" s="186">
        <v>2629</v>
      </c>
      <c r="L22" s="186">
        <v>2782</v>
      </c>
      <c r="M22" s="186">
        <v>2654</v>
      </c>
      <c r="N22" s="189">
        <f t="shared" si="0"/>
        <v>40929</v>
      </c>
    </row>
    <row r="23" spans="1:14" ht="18" customHeight="1">
      <c r="A23" s="185" t="s">
        <v>47</v>
      </c>
      <c r="B23" s="186">
        <v>133</v>
      </c>
      <c r="C23" s="186">
        <v>143</v>
      </c>
      <c r="D23" s="186">
        <v>75</v>
      </c>
      <c r="E23" s="186">
        <v>169</v>
      </c>
      <c r="F23" s="186">
        <v>73</v>
      </c>
      <c r="G23" s="186">
        <v>172</v>
      </c>
      <c r="H23" s="186">
        <v>223</v>
      </c>
      <c r="I23" s="186">
        <v>196</v>
      </c>
      <c r="J23" s="186">
        <v>108</v>
      </c>
      <c r="K23" s="186">
        <v>78</v>
      </c>
      <c r="L23" s="186">
        <v>63</v>
      </c>
      <c r="M23" s="186">
        <v>151</v>
      </c>
      <c r="N23" s="189">
        <f t="shared" si="0"/>
        <v>1292</v>
      </c>
    </row>
    <row r="24" spans="1:14" ht="18" customHeight="1">
      <c r="A24" s="185" t="s">
        <v>16</v>
      </c>
      <c r="B24" s="186">
        <v>8604</v>
      </c>
      <c r="C24" s="186">
        <v>8300</v>
      </c>
      <c r="D24" s="186">
        <v>12096</v>
      </c>
      <c r="E24" s="186">
        <v>13869</v>
      </c>
      <c r="F24" s="186">
        <v>14769</v>
      </c>
      <c r="G24" s="186">
        <v>16753</v>
      </c>
      <c r="H24" s="186">
        <v>18739</v>
      </c>
      <c r="I24" s="186">
        <v>18992</v>
      </c>
      <c r="J24" s="186">
        <v>13011</v>
      </c>
      <c r="K24" s="186">
        <v>13718</v>
      </c>
      <c r="L24" s="186">
        <v>11973</v>
      </c>
      <c r="M24" s="186">
        <v>13366</v>
      </c>
      <c r="N24" s="189">
        <f t="shared" si="0"/>
        <v>125133</v>
      </c>
    </row>
    <row r="25" spans="1:14" ht="18" customHeight="1">
      <c r="A25" s="185" t="s">
        <v>49</v>
      </c>
      <c r="B25" s="186">
        <v>37</v>
      </c>
      <c r="C25" s="186">
        <v>42</v>
      </c>
      <c r="D25" s="186">
        <v>52</v>
      </c>
      <c r="E25" s="186">
        <v>102</v>
      </c>
      <c r="F25" s="186">
        <v>72</v>
      </c>
      <c r="G25" s="186">
        <v>174</v>
      </c>
      <c r="H25" s="186">
        <v>198</v>
      </c>
      <c r="I25" s="186">
        <v>207</v>
      </c>
      <c r="J25" s="186">
        <v>105</v>
      </c>
      <c r="K25" s="186">
        <v>98</v>
      </c>
      <c r="L25" s="186">
        <v>87</v>
      </c>
      <c r="M25" s="186">
        <v>95</v>
      </c>
      <c r="N25" s="189">
        <f t="shared" si="0"/>
        <v>989</v>
      </c>
    </row>
    <row r="26" spans="1:14" ht="18" customHeight="1">
      <c r="A26" s="185" t="s">
        <v>43</v>
      </c>
      <c r="B26" s="186">
        <v>225</v>
      </c>
      <c r="C26" s="186">
        <v>286</v>
      </c>
      <c r="D26" s="186">
        <v>394</v>
      </c>
      <c r="E26" s="186">
        <v>506</v>
      </c>
      <c r="F26" s="186">
        <v>706</v>
      </c>
      <c r="G26" s="186">
        <v>763</v>
      </c>
      <c r="H26" s="186">
        <v>1240</v>
      </c>
      <c r="I26" s="186">
        <v>1053</v>
      </c>
      <c r="J26" s="186">
        <v>619</v>
      </c>
      <c r="K26" s="186">
        <v>313</v>
      </c>
      <c r="L26" s="186">
        <v>313</v>
      </c>
      <c r="M26" s="186">
        <v>204</v>
      </c>
      <c r="N26" s="189">
        <f t="shared" si="0"/>
        <v>5792</v>
      </c>
    </row>
    <row r="27" spans="1:14" ht="18" customHeight="1">
      <c r="A27" s="185" t="s">
        <v>52</v>
      </c>
      <c r="B27" s="186">
        <v>45</v>
      </c>
      <c r="C27" s="186">
        <v>26</v>
      </c>
      <c r="D27" s="186">
        <v>39</v>
      </c>
      <c r="E27" s="186">
        <v>110</v>
      </c>
      <c r="F27" s="186">
        <v>186</v>
      </c>
      <c r="G27" s="186">
        <v>84</v>
      </c>
      <c r="H27" s="186">
        <v>89</v>
      </c>
      <c r="I27" s="186">
        <v>139</v>
      </c>
      <c r="J27" s="186">
        <v>67</v>
      </c>
      <c r="K27" s="186">
        <v>40</v>
      </c>
      <c r="L27" s="186">
        <v>55</v>
      </c>
      <c r="M27" s="186">
        <v>76</v>
      </c>
      <c r="N27" s="189">
        <f t="shared" si="0"/>
        <v>785</v>
      </c>
    </row>
    <row r="28" spans="1:14" ht="18" customHeight="1">
      <c r="A28" s="185" t="s">
        <v>29</v>
      </c>
      <c r="B28" s="186">
        <v>1121</v>
      </c>
      <c r="C28" s="186">
        <v>1113</v>
      </c>
      <c r="D28" s="186">
        <v>1168</v>
      </c>
      <c r="E28" s="186">
        <v>1578</v>
      </c>
      <c r="F28" s="186">
        <v>3244</v>
      </c>
      <c r="G28" s="186">
        <v>3790</v>
      </c>
      <c r="H28" s="186">
        <v>5379</v>
      </c>
      <c r="I28" s="186">
        <v>4673</v>
      </c>
      <c r="J28" s="186">
        <v>3222</v>
      </c>
      <c r="K28" s="186">
        <v>1993</v>
      </c>
      <c r="L28" s="186">
        <v>1572</v>
      </c>
      <c r="M28" s="186">
        <v>1269</v>
      </c>
      <c r="N28" s="189">
        <f t="shared" si="0"/>
        <v>25288</v>
      </c>
    </row>
    <row r="29" spans="1:14" ht="18" customHeight="1">
      <c r="A29" s="185" t="s">
        <v>34</v>
      </c>
      <c r="B29" s="186">
        <v>520</v>
      </c>
      <c r="C29" s="186">
        <v>487</v>
      </c>
      <c r="D29" s="186">
        <v>601</v>
      </c>
      <c r="E29" s="186">
        <v>1057</v>
      </c>
      <c r="F29" s="186">
        <v>1415</v>
      </c>
      <c r="G29" s="186">
        <v>1805</v>
      </c>
      <c r="H29" s="186">
        <v>3156</v>
      </c>
      <c r="I29" s="186">
        <v>2401</v>
      </c>
      <c r="J29" s="186">
        <v>1049</v>
      </c>
      <c r="K29" s="186">
        <v>705</v>
      </c>
      <c r="L29" s="186">
        <v>655</v>
      </c>
      <c r="M29" s="186">
        <v>619</v>
      </c>
      <c r="N29" s="189">
        <f t="shared" si="0"/>
        <v>12491</v>
      </c>
    </row>
    <row r="30" spans="1:14" ht="18" customHeight="1">
      <c r="A30" s="185" t="s">
        <v>14</v>
      </c>
      <c r="B30" s="186">
        <v>8261</v>
      </c>
      <c r="C30" s="186">
        <v>8151</v>
      </c>
      <c r="D30" s="186">
        <v>9726</v>
      </c>
      <c r="E30" s="186">
        <v>14190</v>
      </c>
      <c r="F30" s="186">
        <v>26725</v>
      </c>
      <c r="G30" s="186">
        <v>22040</v>
      </c>
      <c r="H30" s="186">
        <v>22555</v>
      </c>
      <c r="I30" s="186">
        <v>26296</v>
      </c>
      <c r="J30" s="186">
        <v>18930</v>
      </c>
      <c r="K30" s="186">
        <v>12629</v>
      </c>
      <c r="L30" s="186">
        <v>12558</v>
      </c>
      <c r="M30" s="186">
        <v>8970</v>
      </c>
      <c r="N30" s="189">
        <f t="shared" si="0"/>
        <v>156874</v>
      </c>
    </row>
    <row r="31" spans="1:14" ht="18" customHeight="1">
      <c r="A31" s="185" t="s">
        <v>38</v>
      </c>
      <c r="B31" s="186">
        <v>213</v>
      </c>
      <c r="C31" s="186">
        <v>228</v>
      </c>
      <c r="D31" s="186">
        <v>287</v>
      </c>
      <c r="E31" s="186">
        <v>378</v>
      </c>
      <c r="F31" s="186">
        <v>490</v>
      </c>
      <c r="G31" s="186">
        <v>493</v>
      </c>
      <c r="H31" s="186">
        <v>426</v>
      </c>
      <c r="I31" s="186">
        <v>871</v>
      </c>
      <c r="J31" s="186">
        <v>893</v>
      </c>
      <c r="K31" s="186">
        <v>361</v>
      </c>
      <c r="L31" s="186">
        <v>488</v>
      </c>
      <c r="M31" s="186">
        <v>282</v>
      </c>
      <c r="N31" s="189">
        <f t="shared" si="0"/>
        <v>4279</v>
      </c>
    </row>
    <row r="32" spans="1:14" ht="18" customHeight="1">
      <c r="A32" s="185" t="s">
        <v>41</v>
      </c>
      <c r="B32" s="186">
        <v>517</v>
      </c>
      <c r="C32" s="186">
        <v>592</v>
      </c>
      <c r="D32" s="186">
        <v>661</v>
      </c>
      <c r="E32" s="186">
        <v>831</v>
      </c>
      <c r="F32" s="186">
        <v>768</v>
      </c>
      <c r="G32" s="186">
        <v>614</v>
      </c>
      <c r="H32" s="186">
        <v>809</v>
      </c>
      <c r="I32" s="186">
        <v>776</v>
      </c>
      <c r="J32" s="186">
        <v>604</v>
      </c>
      <c r="K32" s="186">
        <v>554</v>
      </c>
      <c r="L32" s="186">
        <v>541</v>
      </c>
      <c r="M32" s="186">
        <v>347</v>
      </c>
      <c r="N32" s="189">
        <f t="shared" si="0"/>
        <v>6172</v>
      </c>
    </row>
    <row r="33" spans="1:14" ht="18" customHeight="1">
      <c r="A33" s="185" t="s">
        <v>42</v>
      </c>
      <c r="B33" s="186">
        <v>86</v>
      </c>
      <c r="C33" s="186">
        <v>66</v>
      </c>
      <c r="D33" s="186">
        <v>101</v>
      </c>
      <c r="E33" s="186">
        <v>156</v>
      </c>
      <c r="F33" s="186">
        <v>197</v>
      </c>
      <c r="G33" s="186">
        <v>400</v>
      </c>
      <c r="H33" s="186">
        <v>390</v>
      </c>
      <c r="I33" s="186">
        <v>341</v>
      </c>
      <c r="J33" s="186">
        <v>241</v>
      </c>
      <c r="K33" s="186">
        <v>172</v>
      </c>
      <c r="L33" s="186">
        <v>135</v>
      </c>
      <c r="M33" s="186">
        <v>156</v>
      </c>
      <c r="N33" s="189">
        <f t="shared" si="0"/>
        <v>1978</v>
      </c>
    </row>
    <row r="34" spans="1:14" ht="18" customHeight="1">
      <c r="A34" s="185" t="s">
        <v>44</v>
      </c>
      <c r="B34" s="186">
        <v>131</v>
      </c>
      <c r="C34" s="186">
        <v>188</v>
      </c>
      <c r="D34" s="186">
        <v>127</v>
      </c>
      <c r="E34" s="186">
        <v>249</v>
      </c>
      <c r="F34" s="186">
        <v>503</v>
      </c>
      <c r="G34" s="186">
        <v>296</v>
      </c>
      <c r="H34" s="186">
        <v>575</v>
      </c>
      <c r="I34" s="186">
        <v>506</v>
      </c>
      <c r="J34" s="186">
        <v>349</v>
      </c>
      <c r="K34" s="186">
        <v>319</v>
      </c>
      <c r="L34" s="186">
        <v>262</v>
      </c>
      <c r="M34" s="186">
        <v>178</v>
      </c>
      <c r="N34" s="189">
        <f t="shared" si="0"/>
        <v>2924</v>
      </c>
    </row>
    <row r="35" spans="1:14" ht="18" customHeight="1">
      <c r="A35" s="185" t="s">
        <v>30</v>
      </c>
      <c r="B35" s="186">
        <v>1854</v>
      </c>
      <c r="C35" s="186">
        <v>1907</v>
      </c>
      <c r="D35" s="186">
        <v>2537</v>
      </c>
      <c r="E35" s="186">
        <v>3987</v>
      </c>
      <c r="F35" s="186">
        <v>4595</v>
      </c>
      <c r="G35" s="186">
        <v>6045</v>
      </c>
      <c r="H35" s="186">
        <v>9353</v>
      </c>
      <c r="I35" s="186">
        <v>5110</v>
      </c>
      <c r="J35" s="186">
        <v>4501</v>
      </c>
      <c r="K35" s="186">
        <v>3461</v>
      </c>
      <c r="L35" s="186">
        <v>2391</v>
      </c>
      <c r="M35" s="186">
        <v>2845</v>
      </c>
      <c r="N35" s="189">
        <f t="shared" si="0"/>
        <v>39889</v>
      </c>
    </row>
    <row r="36" spans="1:14" ht="18" customHeight="1">
      <c r="A36" s="185" t="s">
        <v>26</v>
      </c>
      <c r="B36" s="186">
        <v>2323</v>
      </c>
      <c r="C36" s="186">
        <v>2087</v>
      </c>
      <c r="D36" s="186">
        <v>2615</v>
      </c>
      <c r="E36" s="186">
        <v>3288</v>
      </c>
      <c r="F36" s="186">
        <v>4659</v>
      </c>
      <c r="G36" s="186">
        <v>3470</v>
      </c>
      <c r="H36" s="186">
        <v>3489</v>
      </c>
      <c r="I36" s="186">
        <v>3589</v>
      </c>
      <c r="J36" s="186">
        <v>4005</v>
      </c>
      <c r="K36" s="186">
        <v>3428</v>
      </c>
      <c r="L36" s="186">
        <v>3055</v>
      </c>
      <c r="M36" s="186">
        <v>2408</v>
      </c>
      <c r="N36" s="189">
        <f t="shared" si="0"/>
        <v>29525</v>
      </c>
    </row>
    <row r="37" spans="1:14" ht="18" customHeight="1">
      <c r="A37" s="185" t="s">
        <v>19</v>
      </c>
      <c r="B37" s="186">
        <v>4346</v>
      </c>
      <c r="C37" s="186">
        <v>4277</v>
      </c>
      <c r="D37" s="186">
        <v>5252</v>
      </c>
      <c r="E37" s="186">
        <v>5370</v>
      </c>
      <c r="F37" s="186">
        <v>7935</v>
      </c>
      <c r="G37" s="186">
        <v>9165</v>
      </c>
      <c r="H37" s="186">
        <v>9933</v>
      </c>
      <c r="I37" s="186">
        <v>10866</v>
      </c>
      <c r="J37" s="186">
        <v>9570</v>
      </c>
      <c r="K37" s="186">
        <v>5859</v>
      </c>
      <c r="L37" s="186">
        <v>5222</v>
      </c>
      <c r="M37" s="186">
        <v>5359</v>
      </c>
      <c r="N37" s="189">
        <f t="shared" si="0"/>
        <v>66714</v>
      </c>
    </row>
    <row r="38" spans="1:14" ht="18" customHeight="1">
      <c r="A38" s="185" t="s">
        <v>80</v>
      </c>
      <c r="B38" s="186">
        <v>2145</v>
      </c>
      <c r="C38" s="186">
        <v>2442</v>
      </c>
      <c r="D38" s="186">
        <v>3086</v>
      </c>
      <c r="E38" s="186">
        <v>3591</v>
      </c>
      <c r="F38" s="186">
        <v>5408</v>
      </c>
      <c r="G38" s="186">
        <v>5359</v>
      </c>
      <c r="H38" s="186">
        <v>6238</v>
      </c>
      <c r="I38" s="186">
        <v>5300</v>
      </c>
      <c r="J38" s="186">
        <v>5267</v>
      </c>
      <c r="K38" s="186">
        <v>3864</v>
      </c>
      <c r="L38" s="186">
        <v>3452</v>
      </c>
      <c r="M38" s="186">
        <v>3589</v>
      </c>
      <c r="N38" s="189">
        <f t="shared" si="0"/>
        <v>38836</v>
      </c>
    </row>
    <row r="39" spans="1:14" ht="18" customHeight="1">
      <c r="A39" s="185" t="s">
        <v>46</v>
      </c>
      <c r="B39" s="186">
        <v>108</v>
      </c>
      <c r="C39" s="186">
        <v>109</v>
      </c>
      <c r="D39" s="186">
        <v>135</v>
      </c>
      <c r="E39" s="186">
        <v>260</v>
      </c>
      <c r="F39" s="186">
        <v>321</v>
      </c>
      <c r="G39" s="186">
        <v>291</v>
      </c>
      <c r="H39" s="186">
        <v>173</v>
      </c>
      <c r="I39" s="186">
        <v>241</v>
      </c>
      <c r="J39" s="186">
        <v>182</v>
      </c>
      <c r="K39" s="186">
        <v>189</v>
      </c>
      <c r="L39" s="186">
        <v>152</v>
      </c>
      <c r="M39" s="186">
        <v>218</v>
      </c>
      <c r="N39" s="189">
        <f t="shared" si="0"/>
        <v>1820</v>
      </c>
    </row>
    <row r="40" spans="1:14" ht="30" customHeight="1">
      <c r="A40" s="185" t="s">
        <v>35</v>
      </c>
      <c r="B40" s="186">
        <v>252</v>
      </c>
      <c r="C40" s="186">
        <v>241</v>
      </c>
      <c r="D40" s="186">
        <v>364</v>
      </c>
      <c r="E40" s="186">
        <v>557</v>
      </c>
      <c r="F40" s="186">
        <v>1147</v>
      </c>
      <c r="G40" s="186">
        <v>1735</v>
      </c>
      <c r="H40" s="186">
        <v>2314</v>
      </c>
      <c r="I40" s="186">
        <v>1846</v>
      </c>
      <c r="J40" s="186">
        <v>966</v>
      </c>
      <c r="K40" s="186">
        <v>599</v>
      </c>
      <c r="L40" s="186">
        <v>417</v>
      </c>
      <c r="M40" s="186">
        <v>501</v>
      </c>
      <c r="N40" s="189">
        <f t="shared" si="0"/>
        <v>9422</v>
      </c>
    </row>
    <row r="41" spans="1:14" ht="18" customHeight="1">
      <c r="A41" s="185" t="s">
        <v>28</v>
      </c>
      <c r="B41" s="186">
        <v>1785</v>
      </c>
      <c r="C41" s="186">
        <v>2092</v>
      </c>
      <c r="D41" s="186">
        <v>2587</v>
      </c>
      <c r="E41" s="186">
        <v>2774</v>
      </c>
      <c r="F41" s="186">
        <v>3940</v>
      </c>
      <c r="G41" s="186">
        <v>3333</v>
      </c>
      <c r="H41" s="186">
        <v>3751</v>
      </c>
      <c r="I41" s="186">
        <v>3213</v>
      </c>
      <c r="J41" s="186">
        <v>4119</v>
      </c>
      <c r="K41" s="186">
        <v>3076</v>
      </c>
      <c r="L41" s="186">
        <v>2883</v>
      </c>
      <c r="M41" s="186">
        <v>2870</v>
      </c>
      <c r="N41" s="189">
        <f t="shared" si="0"/>
        <v>27594</v>
      </c>
    </row>
    <row r="42" spans="1:14" ht="18" customHeight="1">
      <c r="A42" s="185" t="s">
        <v>39</v>
      </c>
      <c r="B42" s="186">
        <v>467</v>
      </c>
      <c r="C42" s="186">
        <v>373</v>
      </c>
      <c r="D42" s="186">
        <v>476</v>
      </c>
      <c r="E42" s="186">
        <v>626</v>
      </c>
      <c r="F42" s="186">
        <v>769</v>
      </c>
      <c r="G42" s="186">
        <v>710</v>
      </c>
      <c r="H42" s="186">
        <v>1101</v>
      </c>
      <c r="I42" s="186">
        <v>1048</v>
      </c>
      <c r="J42" s="186">
        <v>684</v>
      </c>
      <c r="K42" s="186">
        <v>646</v>
      </c>
      <c r="L42" s="186">
        <v>815</v>
      </c>
      <c r="M42" s="186">
        <v>1312</v>
      </c>
      <c r="N42" s="189">
        <f t="shared" si="0"/>
        <v>6254</v>
      </c>
    </row>
    <row r="43" spans="1:14" ht="18" customHeight="1">
      <c r="A43" s="185" t="s">
        <v>24</v>
      </c>
      <c r="B43" s="186">
        <v>19387</v>
      </c>
      <c r="C43" s="186">
        <v>7677</v>
      </c>
      <c r="D43" s="186">
        <v>10808</v>
      </c>
      <c r="E43" s="186">
        <v>12793</v>
      </c>
      <c r="F43" s="186">
        <v>20410</v>
      </c>
      <c r="G43" s="186">
        <v>15407</v>
      </c>
      <c r="H43" s="186">
        <v>22295</v>
      </c>
      <c r="I43" s="186">
        <v>24418</v>
      </c>
      <c r="J43" s="186">
        <v>14655</v>
      </c>
      <c r="K43" s="186">
        <v>13318</v>
      </c>
      <c r="L43" s="186">
        <v>13933</v>
      </c>
      <c r="M43" s="186">
        <v>15064</v>
      </c>
      <c r="N43" s="189">
        <f t="shared" si="0"/>
        <v>147850</v>
      </c>
    </row>
    <row r="44" spans="1:14" ht="18" customHeight="1">
      <c r="A44" s="185" t="s">
        <v>17</v>
      </c>
      <c r="B44" s="186">
        <v>9018</v>
      </c>
      <c r="C44" s="186">
        <v>7594</v>
      </c>
      <c r="D44" s="186">
        <v>7549</v>
      </c>
      <c r="E44" s="186">
        <v>8932</v>
      </c>
      <c r="F44" s="186">
        <v>9347</v>
      </c>
      <c r="G44" s="186">
        <v>9002</v>
      </c>
      <c r="H44" s="186">
        <v>11873</v>
      </c>
      <c r="I44" s="186">
        <v>13308</v>
      </c>
      <c r="J44" s="186">
        <v>12568</v>
      </c>
      <c r="K44" s="186">
        <v>16443</v>
      </c>
      <c r="L44" s="186">
        <v>14717</v>
      </c>
      <c r="M44" s="186">
        <v>14536</v>
      </c>
      <c r="N44" s="189">
        <f t="shared" si="0"/>
        <v>89191</v>
      </c>
    </row>
    <row r="45" spans="1:14" ht="18" customHeight="1">
      <c r="A45" s="185" t="s">
        <v>18</v>
      </c>
      <c r="B45" s="186">
        <v>12614</v>
      </c>
      <c r="C45" s="186">
        <v>10183</v>
      </c>
      <c r="D45" s="186">
        <v>14869</v>
      </c>
      <c r="E45" s="186">
        <v>11952</v>
      </c>
      <c r="F45" s="186">
        <v>16303</v>
      </c>
      <c r="G45" s="186">
        <v>13323</v>
      </c>
      <c r="H45" s="186">
        <v>17780</v>
      </c>
      <c r="I45" s="186">
        <v>19926</v>
      </c>
      <c r="J45" s="186">
        <v>14034</v>
      </c>
      <c r="K45" s="186">
        <v>12588</v>
      </c>
      <c r="L45" s="186">
        <v>17372</v>
      </c>
      <c r="M45" s="186">
        <v>17661</v>
      </c>
      <c r="N45" s="189">
        <f t="shared" si="0"/>
        <v>130984</v>
      </c>
    </row>
    <row r="46" spans="1:14" ht="18" customHeight="1">
      <c r="A46" s="185" t="s">
        <v>81</v>
      </c>
      <c r="B46" s="186">
        <v>367</v>
      </c>
      <c r="C46" s="186">
        <v>431</v>
      </c>
      <c r="D46" s="186">
        <v>369</v>
      </c>
      <c r="E46" s="186">
        <v>364</v>
      </c>
      <c r="F46" s="186">
        <v>421</v>
      </c>
      <c r="G46" s="186">
        <v>500</v>
      </c>
      <c r="H46" s="186">
        <v>626</v>
      </c>
      <c r="I46" s="186">
        <v>736</v>
      </c>
      <c r="J46" s="186">
        <v>447</v>
      </c>
      <c r="K46" s="186">
        <v>674</v>
      </c>
      <c r="L46" s="186">
        <v>488</v>
      </c>
      <c r="M46" s="186">
        <v>395</v>
      </c>
      <c r="N46" s="189">
        <f t="shared" si="0"/>
        <v>4261</v>
      </c>
    </row>
    <row r="47" spans="1:14" ht="18" customHeight="1">
      <c r="A47" s="185" t="s">
        <v>82</v>
      </c>
      <c r="B47" s="186">
        <v>288</v>
      </c>
      <c r="C47" s="186">
        <v>247</v>
      </c>
      <c r="D47" s="186">
        <v>195</v>
      </c>
      <c r="E47" s="186">
        <v>334</v>
      </c>
      <c r="F47" s="186">
        <v>430</v>
      </c>
      <c r="G47" s="186">
        <v>589</v>
      </c>
      <c r="H47" s="186">
        <v>1096</v>
      </c>
      <c r="I47" s="186">
        <v>928</v>
      </c>
      <c r="J47" s="186">
        <v>657</v>
      </c>
      <c r="K47" s="186">
        <v>593</v>
      </c>
      <c r="L47" s="186">
        <v>395</v>
      </c>
      <c r="M47" s="186">
        <v>345</v>
      </c>
      <c r="N47" s="189">
        <f t="shared" si="0"/>
        <v>4764</v>
      </c>
    </row>
    <row r="48" spans="1:14" ht="18" customHeight="1">
      <c r="A48" s="185" t="s">
        <v>55</v>
      </c>
      <c r="B48" s="186">
        <v>25</v>
      </c>
      <c r="C48" s="186">
        <v>22</v>
      </c>
      <c r="D48" s="186">
        <v>12</v>
      </c>
      <c r="E48" s="186">
        <v>20</v>
      </c>
      <c r="F48" s="186">
        <v>22</v>
      </c>
      <c r="G48" s="186">
        <v>29</v>
      </c>
      <c r="H48" s="186">
        <v>23</v>
      </c>
      <c r="I48" s="186">
        <v>46</v>
      </c>
      <c r="J48" s="186">
        <v>41</v>
      </c>
      <c r="K48" s="186">
        <v>32</v>
      </c>
      <c r="L48" s="186">
        <v>17</v>
      </c>
      <c r="M48" s="186">
        <v>20</v>
      </c>
      <c r="N48" s="189">
        <f t="shared" si="0"/>
        <v>240</v>
      </c>
    </row>
    <row r="49" spans="1:14" ht="18" customHeight="1">
      <c r="A49" s="185" t="s">
        <v>83</v>
      </c>
      <c r="B49" s="186">
        <v>263</v>
      </c>
      <c r="C49" s="186">
        <v>225</v>
      </c>
      <c r="D49" s="186">
        <v>183</v>
      </c>
      <c r="E49" s="186">
        <v>314</v>
      </c>
      <c r="F49" s="186">
        <v>408</v>
      </c>
      <c r="G49" s="186">
        <v>560</v>
      </c>
      <c r="H49" s="186">
        <v>1073</v>
      </c>
      <c r="I49" s="186">
        <v>882</v>
      </c>
      <c r="J49" s="186">
        <v>616</v>
      </c>
      <c r="K49" s="186">
        <v>561</v>
      </c>
      <c r="L49" s="186">
        <v>378</v>
      </c>
      <c r="M49" s="186">
        <v>325</v>
      </c>
      <c r="N49" s="189">
        <f t="shared" si="0"/>
        <v>4524</v>
      </c>
    </row>
    <row r="50" spans="1:14" ht="18" customHeight="1">
      <c r="A50" s="185" t="s">
        <v>84</v>
      </c>
      <c r="B50" s="186">
        <v>2705</v>
      </c>
      <c r="C50" s="186">
        <v>2751</v>
      </c>
      <c r="D50" s="186">
        <v>2914</v>
      </c>
      <c r="E50" s="186">
        <v>4197</v>
      </c>
      <c r="F50" s="186">
        <v>7826</v>
      </c>
      <c r="G50" s="186">
        <v>8470</v>
      </c>
      <c r="H50" s="186">
        <v>9582</v>
      </c>
      <c r="I50" s="186">
        <v>10036</v>
      </c>
      <c r="J50" s="186">
        <v>8822</v>
      </c>
      <c r="K50" s="186">
        <v>6330</v>
      </c>
      <c r="L50" s="186">
        <v>4422</v>
      </c>
      <c r="M50" s="186">
        <v>4088</v>
      </c>
      <c r="N50" s="189">
        <f t="shared" si="0"/>
        <v>57303</v>
      </c>
    </row>
    <row r="51" spans="1:14" ht="18" customHeight="1">
      <c r="A51" s="185" t="s">
        <v>85</v>
      </c>
      <c r="B51" s="186">
        <v>2106</v>
      </c>
      <c r="C51" s="186">
        <v>2227</v>
      </c>
      <c r="D51" s="186">
        <v>2457</v>
      </c>
      <c r="E51" s="186">
        <v>3405</v>
      </c>
      <c r="F51" s="186">
        <v>6672</v>
      </c>
      <c r="G51" s="186">
        <v>7127</v>
      </c>
      <c r="H51" s="186">
        <v>8038</v>
      </c>
      <c r="I51" s="186">
        <v>8307</v>
      </c>
      <c r="J51" s="186">
        <v>7402</v>
      </c>
      <c r="K51" s="186">
        <v>5402</v>
      </c>
      <c r="L51" s="186">
        <v>3602</v>
      </c>
      <c r="M51" s="186">
        <v>3408</v>
      </c>
      <c r="N51" s="189">
        <f t="shared" si="0"/>
        <v>47741</v>
      </c>
    </row>
    <row r="52" spans="1:14" ht="18" customHeight="1">
      <c r="A52" s="185" t="s">
        <v>45</v>
      </c>
      <c r="B52" s="186">
        <v>333</v>
      </c>
      <c r="C52" s="186">
        <v>365</v>
      </c>
      <c r="D52" s="186">
        <v>370</v>
      </c>
      <c r="E52" s="186">
        <v>469</v>
      </c>
      <c r="F52" s="186">
        <v>996</v>
      </c>
      <c r="G52" s="186">
        <v>686</v>
      </c>
      <c r="H52" s="186">
        <v>816</v>
      </c>
      <c r="I52" s="186">
        <v>833</v>
      </c>
      <c r="J52" s="186">
        <v>825</v>
      </c>
      <c r="K52" s="186">
        <v>463</v>
      </c>
      <c r="L52" s="186">
        <v>455</v>
      </c>
      <c r="M52" s="186">
        <v>294</v>
      </c>
      <c r="N52" s="189">
        <f t="shared" si="0"/>
        <v>5693</v>
      </c>
    </row>
    <row r="53" spans="1:14" ht="18" customHeight="1">
      <c r="A53" s="185" t="s">
        <v>21</v>
      </c>
      <c r="B53" s="186">
        <v>1773</v>
      </c>
      <c r="C53" s="186">
        <v>1862</v>
      </c>
      <c r="D53" s="186">
        <v>2087</v>
      </c>
      <c r="E53" s="186">
        <v>2936</v>
      </c>
      <c r="F53" s="186">
        <v>5676</v>
      </c>
      <c r="G53" s="186">
        <v>6439</v>
      </c>
      <c r="H53" s="186">
        <v>7216</v>
      </c>
      <c r="I53" s="186">
        <v>7470</v>
      </c>
      <c r="J53" s="186">
        <v>6577</v>
      </c>
      <c r="K53" s="186">
        <v>4939</v>
      </c>
      <c r="L53" s="186">
        <v>3147</v>
      </c>
      <c r="M53" s="186">
        <v>3114</v>
      </c>
      <c r="N53" s="189">
        <f t="shared" si="0"/>
        <v>42036</v>
      </c>
    </row>
    <row r="54" spans="1:14" ht="30" customHeight="1">
      <c r="A54" s="185" t="s">
        <v>86</v>
      </c>
      <c r="B54" s="186"/>
      <c r="C54" s="186"/>
      <c r="D54" s="186"/>
      <c r="E54" s="186">
        <v>0</v>
      </c>
      <c r="F54" s="186">
        <v>0</v>
      </c>
      <c r="G54" s="186">
        <v>2</v>
      </c>
      <c r="H54" s="186">
        <v>6</v>
      </c>
      <c r="I54" s="186">
        <v>4</v>
      </c>
      <c r="J54" s="186">
        <v>0</v>
      </c>
      <c r="K54" s="186"/>
      <c r="L54" s="186"/>
      <c r="M54" s="186"/>
      <c r="N54" s="189">
        <f t="shared" si="0"/>
        <v>12</v>
      </c>
    </row>
    <row r="55" spans="1:14" ht="30" customHeight="1">
      <c r="A55" s="185" t="s">
        <v>87</v>
      </c>
      <c r="B55" s="186">
        <v>599</v>
      </c>
      <c r="C55" s="186">
        <v>524</v>
      </c>
      <c r="D55" s="186">
        <v>457</v>
      </c>
      <c r="E55" s="186">
        <v>792</v>
      </c>
      <c r="F55" s="186">
        <v>1154</v>
      </c>
      <c r="G55" s="186">
        <v>1343</v>
      </c>
      <c r="H55" s="186">
        <v>1544</v>
      </c>
      <c r="I55" s="186">
        <v>1729</v>
      </c>
      <c r="J55" s="186">
        <v>1420</v>
      </c>
      <c r="K55" s="186">
        <v>928</v>
      </c>
      <c r="L55" s="186">
        <v>820</v>
      </c>
      <c r="M55" s="186">
        <v>680</v>
      </c>
      <c r="N55" s="189">
        <f t="shared" si="0"/>
        <v>9562</v>
      </c>
    </row>
    <row r="56" spans="1:14" ht="18" customHeight="1">
      <c r="A56" s="185" t="s">
        <v>54</v>
      </c>
      <c r="B56" s="186">
        <v>83</v>
      </c>
      <c r="C56" s="186">
        <v>90</v>
      </c>
      <c r="D56" s="186">
        <v>95</v>
      </c>
      <c r="E56" s="186">
        <v>157</v>
      </c>
      <c r="F56" s="186">
        <v>231</v>
      </c>
      <c r="G56" s="186">
        <v>342</v>
      </c>
      <c r="H56" s="186">
        <v>328</v>
      </c>
      <c r="I56" s="186">
        <v>462</v>
      </c>
      <c r="J56" s="186">
        <v>469</v>
      </c>
      <c r="K56" s="186">
        <v>151</v>
      </c>
      <c r="L56" s="186">
        <v>133</v>
      </c>
      <c r="M56" s="186">
        <v>83</v>
      </c>
      <c r="N56" s="189">
        <f t="shared" si="0"/>
        <v>2257</v>
      </c>
    </row>
    <row r="57" spans="1:14" ht="42.95" customHeight="1">
      <c r="A57" s="185" t="s">
        <v>88</v>
      </c>
      <c r="B57" s="186">
        <v>516</v>
      </c>
      <c r="C57" s="186">
        <v>434</v>
      </c>
      <c r="D57" s="186">
        <v>362</v>
      </c>
      <c r="E57" s="186">
        <v>635</v>
      </c>
      <c r="F57" s="186">
        <v>923</v>
      </c>
      <c r="G57" s="186">
        <v>1001</v>
      </c>
      <c r="H57" s="186">
        <v>1216</v>
      </c>
      <c r="I57" s="186">
        <v>1267</v>
      </c>
      <c r="J57" s="186">
        <v>951</v>
      </c>
      <c r="K57" s="186">
        <v>777</v>
      </c>
      <c r="L57" s="186">
        <v>687</v>
      </c>
      <c r="M57" s="186">
        <v>597</v>
      </c>
      <c r="N57" s="189">
        <f t="shared" si="0"/>
        <v>7305</v>
      </c>
    </row>
    <row r="58" spans="1:14" ht="18" customHeight="1">
      <c r="A58" s="185" t="s">
        <v>89</v>
      </c>
      <c r="B58" s="186">
        <v>4368</v>
      </c>
      <c r="C58" s="186">
        <v>3828</v>
      </c>
      <c r="D58" s="186">
        <v>5819</v>
      </c>
      <c r="E58" s="186">
        <v>8124</v>
      </c>
      <c r="F58" s="186">
        <v>13832</v>
      </c>
      <c r="G58" s="186">
        <v>15588</v>
      </c>
      <c r="H58" s="186">
        <v>18336</v>
      </c>
      <c r="I58" s="186">
        <v>18447</v>
      </c>
      <c r="J58" s="186">
        <v>14987</v>
      </c>
      <c r="K58" s="186">
        <v>11208</v>
      </c>
      <c r="L58" s="186">
        <v>6430</v>
      </c>
      <c r="M58" s="186">
        <v>6722</v>
      </c>
      <c r="N58" s="189">
        <f t="shared" si="0"/>
        <v>103329</v>
      </c>
    </row>
    <row r="59" spans="1:14" ht="18" customHeight="1">
      <c r="A59" s="185" t="s">
        <v>48</v>
      </c>
      <c r="B59" s="186">
        <v>487</v>
      </c>
      <c r="C59" s="186">
        <v>590</v>
      </c>
      <c r="D59" s="186">
        <v>1139</v>
      </c>
      <c r="E59" s="186">
        <v>1242</v>
      </c>
      <c r="F59" s="186">
        <v>2589</v>
      </c>
      <c r="G59" s="186">
        <v>3006</v>
      </c>
      <c r="H59" s="186">
        <v>2593</v>
      </c>
      <c r="I59" s="186">
        <v>2500</v>
      </c>
      <c r="J59" s="186">
        <v>3030</v>
      </c>
      <c r="K59" s="186">
        <v>1964</v>
      </c>
      <c r="L59" s="186">
        <v>1062</v>
      </c>
      <c r="M59" s="186">
        <v>933</v>
      </c>
      <c r="N59" s="189">
        <f t="shared" si="0"/>
        <v>17176</v>
      </c>
    </row>
    <row r="60" spans="1:14" ht="18" customHeight="1">
      <c r="A60" s="185" t="s">
        <v>53</v>
      </c>
      <c r="B60" s="186">
        <v>1166</v>
      </c>
      <c r="C60" s="186">
        <v>952</v>
      </c>
      <c r="D60" s="186">
        <v>1436</v>
      </c>
      <c r="E60" s="186">
        <v>2063</v>
      </c>
      <c r="F60" s="186">
        <v>3705</v>
      </c>
      <c r="G60" s="186">
        <v>3086</v>
      </c>
      <c r="H60" s="186">
        <v>2940</v>
      </c>
      <c r="I60" s="186">
        <v>3581</v>
      </c>
      <c r="J60" s="186">
        <v>3234</v>
      </c>
      <c r="K60" s="186">
        <v>2305</v>
      </c>
      <c r="L60" s="186">
        <v>1439</v>
      </c>
      <c r="M60" s="186">
        <v>1411</v>
      </c>
      <c r="N60" s="189">
        <f t="shared" si="0"/>
        <v>22163</v>
      </c>
    </row>
    <row r="61" spans="1:14" ht="18" customHeight="1">
      <c r="A61" s="185" t="s">
        <v>56</v>
      </c>
      <c r="B61" s="186">
        <v>87</v>
      </c>
      <c r="C61" s="186">
        <v>102</v>
      </c>
      <c r="D61" s="186">
        <v>99</v>
      </c>
      <c r="E61" s="186">
        <v>116</v>
      </c>
      <c r="F61" s="186">
        <v>1641</v>
      </c>
      <c r="G61" s="186">
        <v>2220</v>
      </c>
      <c r="H61" s="186">
        <v>2380</v>
      </c>
      <c r="I61" s="186">
        <v>2343</v>
      </c>
      <c r="J61" s="186">
        <v>1131</v>
      </c>
      <c r="K61" s="186">
        <v>770</v>
      </c>
      <c r="L61" s="186">
        <v>181</v>
      </c>
      <c r="M61" s="186">
        <v>83</v>
      </c>
      <c r="N61" s="189">
        <f t="shared" si="0"/>
        <v>10119</v>
      </c>
    </row>
    <row r="62" spans="1:14" ht="18" customHeight="1">
      <c r="A62" s="185" t="s">
        <v>33</v>
      </c>
      <c r="B62" s="186">
        <v>1087</v>
      </c>
      <c r="C62" s="186">
        <v>699</v>
      </c>
      <c r="D62" s="186">
        <v>789</v>
      </c>
      <c r="E62" s="186">
        <v>1911</v>
      </c>
      <c r="F62" s="186">
        <v>1958</v>
      </c>
      <c r="G62" s="186">
        <v>3025</v>
      </c>
      <c r="H62" s="186">
        <v>6089</v>
      </c>
      <c r="I62" s="186">
        <v>5745</v>
      </c>
      <c r="J62" s="186">
        <v>3517</v>
      </c>
      <c r="K62" s="186">
        <v>2225</v>
      </c>
      <c r="L62" s="186">
        <v>1037</v>
      </c>
      <c r="M62" s="186">
        <v>2123</v>
      </c>
      <c r="N62" s="189">
        <f t="shared" si="0"/>
        <v>24820</v>
      </c>
    </row>
    <row r="63" spans="1:14" ht="18" customHeight="1">
      <c r="A63" s="185" t="s">
        <v>90</v>
      </c>
      <c r="B63" s="186">
        <v>1541</v>
      </c>
      <c r="C63" s="186">
        <v>1485</v>
      </c>
      <c r="D63" s="186">
        <v>2356</v>
      </c>
      <c r="E63" s="186">
        <v>2792</v>
      </c>
      <c r="F63" s="186">
        <v>3939</v>
      </c>
      <c r="G63" s="186">
        <v>4251</v>
      </c>
      <c r="H63" s="186">
        <v>4334</v>
      </c>
      <c r="I63" s="186">
        <v>4278</v>
      </c>
      <c r="J63" s="186">
        <v>4075</v>
      </c>
      <c r="K63" s="186">
        <v>3944</v>
      </c>
      <c r="L63" s="186">
        <v>2711</v>
      </c>
      <c r="M63" s="186">
        <v>2172</v>
      </c>
      <c r="N63" s="189">
        <f t="shared" si="0"/>
        <v>29051</v>
      </c>
    </row>
    <row r="64" spans="1:14" ht="42.95" customHeight="1">
      <c r="A64" s="185" t="s">
        <v>91</v>
      </c>
      <c r="B64" s="186">
        <v>306</v>
      </c>
      <c r="C64" s="186">
        <v>205</v>
      </c>
      <c r="D64" s="186">
        <v>240</v>
      </c>
      <c r="E64" s="186">
        <v>443</v>
      </c>
      <c r="F64" s="186">
        <v>1413</v>
      </c>
      <c r="G64" s="186">
        <v>1217</v>
      </c>
      <c r="H64" s="186">
        <v>1512</v>
      </c>
      <c r="I64" s="186">
        <v>1690</v>
      </c>
      <c r="J64" s="186">
        <v>1115</v>
      </c>
      <c r="K64" s="186">
        <v>508</v>
      </c>
      <c r="L64" s="186">
        <v>458</v>
      </c>
      <c r="M64" s="186">
        <v>401</v>
      </c>
      <c r="N64" s="189">
        <f t="shared" si="0"/>
        <v>8141</v>
      </c>
    </row>
    <row r="65" spans="1:14" ht="18" customHeight="1">
      <c r="A65" s="185" t="s">
        <v>51</v>
      </c>
      <c r="B65" s="186">
        <v>285</v>
      </c>
      <c r="C65" s="186">
        <v>192</v>
      </c>
      <c r="D65" s="186">
        <v>217</v>
      </c>
      <c r="E65" s="186">
        <v>274</v>
      </c>
      <c r="F65" s="186">
        <v>613</v>
      </c>
      <c r="G65" s="186">
        <v>940</v>
      </c>
      <c r="H65" s="186">
        <v>1255</v>
      </c>
      <c r="I65" s="186">
        <v>1102</v>
      </c>
      <c r="J65" s="186">
        <v>808</v>
      </c>
      <c r="K65" s="186">
        <v>329</v>
      </c>
      <c r="L65" s="186">
        <v>213</v>
      </c>
      <c r="M65" s="186">
        <v>314</v>
      </c>
      <c r="N65" s="189">
        <f t="shared" si="0"/>
        <v>5686</v>
      </c>
    </row>
    <row r="66" spans="1:14" ht="30" customHeight="1">
      <c r="A66" s="185" t="s">
        <v>92</v>
      </c>
      <c r="B66" s="186">
        <v>21</v>
      </c>
      <c r="C66" s="186">
        <v>13</v>
      </c>
      <c r="D66" s="186">
        <v>23</v>
      </c>
      <c r="E66" s="186">
        <v>169</v>
      </c>
      <c r="F66" s="186">
        <v>800</v>
      </c>
      <c r="G66" s="186">
        <v>277</v>
      </c>
      <c r="H66" s="186">
        <v>257</v>
      </c>
      <c r="I66" s="186">
        <v>588</v>
      </c>
      <c r="J66" s="186">
        <v>307</v>
      </c>
      <c r="K66" s="186">
        <v>179</v>
      </c>
      <c r="L66" s="186">
        <v>245</v>
      </c>
      <c r="M66" s="186">
        <v>87</v>
      </c>
      <c r="N66" s="189">
        <f t="shared" si="0"/>
        <v>2455</v>
      </c>
    </row>
  </sheetData>
  <phoneticPr fontId="13" type="noConversion"/>
  <pageMargins left="0" right="0" top="0" bottom="0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35AB-64A7-4FC1-A3B7-2D5F3A94B41F}">
  <sheetPr>
    <tabColor theme="4" tint="0.39997558519241921"/>
    <outlinePr summaryBelow="0"/>
  </sheetPr>
  <dimension ref="A1:N66"/>
  <sheetViews>
    <sheetView topLeftCell="A24" workbookViewId="0">
      <selection activeCell="R6" sqref="R6"/>
    </sheetView>
  </sheetViews>
  <sheetFormatPr defaultColWidth="8.625" defaultRowHeight="15"/>
  <cols>
    <col min="1" max="1" width="18.375" style="28" customWidth="1"/>
    <col min="2" max="13" width="7.625" style="130" customWidth="1"/>
    <col min="14" max="14" width="11" style="89" customWidth="1"/>
    <col min="15" max="16384" width="8.625" style="28"/>
  </cols>
  <sheetData>
    <row r="1" spans="1:14" ht="23.1" customHeight="1">
      <c r="A1" s="38" t="s">
        <v>70</v>
      </c>
      <c r="B1" s="131"/>
      <c r="C1" s="131"/>
      <c r="D1" s="131"/>
      <c r="E1" s="132"/>
      <c r="F1" s="132"/>
      <c r="G1" s="132"/>
      <c r="H1" s="132"/>
      <c r="I1" s="132"/>
      <c r="J1" s="132"/>
      <c r="K1" s="132"/>
      <c r="L1" s="132"/>
      <c r="M1" s="132"/>
      <c r="N1" s="86"/>
    </row>
    <row r="2" spans="1:14" ht="9.9499999999999993" customHeight="1">
      <c r="A2" s="40" t="s">
        <v>71</v>
      </c>
      <c r="B2" s="133"/>
      <c r="C2" s="133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87"/>
    </row>
    <row r="3" spans="1:14" ht="18" customHeight="1">
      <c r="A3" s="42" t="s">
        <v>71</v>
      </c>
      <c r="B3" s="135"/>
      <c r="C3" s="135"/>
      <c r="D3" s="135"/>
      <c r="E3" s="126" t="s">
        <v>72</v>
      </c>
      <c r="F3" s="136"/>
      <c r="G3" s="136"/>
      <c r="H3" s="137"/>
      <c r="I3" s="137"/>
      <c r="J3" s="137"/>
      <c r="K3" s="137"/>
      <c r="L3" s="137"/>
      <c r="M3" s="137"/>
    </row>
    <row r="4" spans="1:14" ht="42.95" customHeight="1">
      <c r="A4" s="46"/>
      <c r="B4" s="138"/>
      <c r="C4" s="138"/>
      <c r="D4" s="138"/>
      <c r="E4" s="126" t="s">
        <v>74</v>
      </c>
      <c r="F4" s="136"/>
      <c r="G4" s="136"/>
      <c r="H4" s="137"/>
      <c r="I4" s="137"/>
      <c r="J4" s="137"/>
      <c r="K4" s="137"/>
      <c r="L4" s="137"/>
      <c r="M4" s="137"/>
      <c r="N4" s="88" t="s">
        <v>71</v>
      </c>
    </row>
    <row r="5" spans="1:14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4" ht="18" customHeight="1">
      <c r="A6" s="183" t="s">
        <v>75</v>
      </c>
      <c r="B6" s="183">
        <v>207234</v>
      </c>
      <c r="C6" s="183">
        <v>205979</v>
      </c>
      <c r="D6" s="183">
        <v>99801</v>
      </c>
      <c r="E6" s="183">
        <v>20572</v>
      </c>
      <c r="F6" s="183">
        <v>53327</v>
      </c>
      <c r="G6" s="183">
        <v>207069</v>
      </c>
      <c r="H6" s="183">
        <v>386917</v>
      </c>
      <c r="I6" s="183">
        <v>403603</v>
      </c>
      <c r="J6" s="183">
        <v>230953</v>
      </c>
      <c r="K6" s="183">
        <v>186523</v>
      </c>
      <c r="L6" s="183">
        <v>78792</v>
      </c>
      <c r="M6" s="183">
        <v>45944</v>
      </c>
      <c r="N6" s="183">
        <f>SUM(B6:J6)</f>
        <v>1815455</v>
      </c>
    </row>
    <row r="7" spans="1:14" ht="18" customHeight="1">
      <c r="A7" s="184" t="s">
        <v>76</v>
      </c>
      <c r="B7" s="184">
        <v>110274</v>
      </c>
      <c r="C7" s="184">
        <v>119289</v>
      </c>
      <c r="D7" s="184">
        <v>59122</v>
      </c>
      <c r="E7" s="184">
        <v>15061</v>
      </c>
      <c r="F7" s="184">
        <v>44215</v>
      </c>
      <c r="G7" s="184">
        <v>175850</v>
      </c>
      <c r="H7" s="184">
        <v>300342</v>
      </c>
      <c r="I7" s="184">
        <v>329393</v>
      </c>
      <c r="J7" s="184">
        <v>200806</v>
      </c>
      <c r="K7" s="184">
        <v>164002</v>
      </c>
      <c r="L7" s="184">
        <v>62309</v>
      </c>
      <c r="M7" s="184">
        <v>34485</v>
      </c>
      <c r="N7" s="184">
        <f>SUM(B7:J7)</f>
        <v>1354352</v>
      </c>
    </row>
    <row r="8" spans="1:14" ht="18" customHeight="1">
      <c r="A8" s="190" t="s">
        <v>77</v>
      </c>
      <c r="B8" s="190">
        <v>96960</v>
      </c>
      <c r="C8" s="190">
        <v>86690</v>
      </c>
      <c r="D8" s="190">
        <v>40679</v>
      </c>
      <c r="E8" s="190">
        <v>5511</v>
      </c>
      <c r="F8" s="190">
        <v>9112</v>
      </c>
      <c r="G8" s="190">
        <v>31219</v>
      </c>
      <c r="H8" s="190">
        <v>86575</v>
      </c>
      <c r="I8" s="190">
        <v>74210</v>
      </c>
      <c r="J8" s="190">
        <v>30147</v>
      </c>
      <c r="K8" s="190">
        <v>22521</v>
      </c>
      <c r="L8" s="190">
        <v>16483</v>
      </c>
      <c r="M8" s="190">
        <v>11459</v>
      </c>
      <c r="N8" s="199">
        <f>SUM(B8:J8)</f>
        <v>461103</v>
      </c>
    </row>
    <row r="9" spans="1:14" ht="18" customHeight="1">
      <c r="A9" s="185" t="s">
        <v>78</v>
      </c>
      <c r="B9" s="186">
        <v>89008</v>
      </c>
      <c r="C9" s="186">
        <v>78703</v>
      </c>
      <c r="D9" s="186">
        <v>37484</v>
      </c>
      <c r="E9" s="186">
        <v>5219</v>
      </c>
      <c r="F9" s="186">
        <v>8657</v>
      </c>
      <c r="G9" s="186">
        <v>29543</v>
      </c>
      <c r="H9" s="186">
        <v>82664</v>
      </c>
      <c r="I9" s="186">
        <v>69651</v>
      </c>
      <c r="J9" s="186">
        <v>27674</v>
      </c>
      <c r="K9" s="186">
        <v>20848</v>
      </c>
      <c r="L9" s="186">
        <v>15119</v>
      </c>
      <c r="M9" s="186">
        <v>10182</v>
      </c>
      <c r="N9" s="189">
        <f>SUM(B9:J9)</f>
        <v>428603</v>
      </c>
    </row>
    <row r="10" spans="1:14" ht="18" customHeight="1">
      <c r="A10" s="185" t="s">
        <v>79</v>
      </c>
      <c r="B10" s="186">
        <v>39876</v>
      </c>
      <c r="C10" s="186">
        <v>42352</v>
      </c>
      <c r="D10" s="186">
        <v>18501</v>
      </c>
      <c r="E10" s="186">
        <v>1248</v>
      </c>
      <c r="F10" s="186">
        <v>3772</v>
      </c>
      <c r="G10" s="186">
        <v>22058</v>
      </c>
      <c r="H10" s="186">
        <v>69390</v>
      </c>
      <c r="I10" s="186">
        <v>56156</v>
      </c>
      <c r="J10" s="186">
        <v>18063</v>
      </c>
      <c r="K10" s="186">
        <v>11155</v>
      </c>
      <c r="L10" s="186">
        <v>7035</v>
      </c>
      <c r="M10" s="186">
        <v>4695</v>
      </c>
      <c r="N10" s="189">
        <f t="shared" ref="N10:N66" si="0">SUM(B10:J10)</f>
        <v>271416</v>
      </c>
    </row>
    <row r="11" spans="1:14" ht="18" customHeight="1">
      <c r="A11" s="185" t="s">
        <v>32</v>
      </c>
      <c r="B11" s="186">
        <v>730</v>
      </c>
      <c r="C11" s="186">
        <v>857</v>
      </c>
      <c r="D11" s="186">
        <v>391</v>
      </c>
      <c r="E11" s="186">
        <v>77</v>
      </c>
      <c r="F11" s="186">
        <v>54</v>
      </c>
      <c r="G11" s="186">
        <v>116</v>
      </c>
      <c r="H11" s="186">
        <v>669</v>
      </c>
      <c r="I11" s="186">
        <v>404</v>
      </c>
      <c r="J11" s="186">
        <v>158</v>
      </c>
      <c r="K11" s="186">
        <v>223</v>
      </c>
      <c r="L11" s="186">
        <v>104</v>
      </c>
      <c r="M11" s="186">
        <v>119</v>
      </c>
      <c r="N11" s="189">
        <f t="shared" si="0"/>
        <v>3456</v>
      </c>
    </row>
    <row r="12" spans="1:14" ht="18" customHeight="1">
      <c r="A12" s="185" t="s">
        <v>40</v>
      </c>
      <c r="B12" s="186">
        <v>249</v>
      </c>
      <c r="C12" s="186">
        <v>311</v>
      </c>
      <c r="D12" s="186">
        <v>95</v>
      </c>
      <c r="E12" s="186">
        <v>11</v>
      </c>
      <c r="F12" s="186">
        <v>7</v>
      </c>
      <c r="G12" s="186">
        <v>17</v>
      </c>
      <c r="H12" s="186">
        <v>61</v>
      </c>
      <c r="I12" s="186">
        <v>45</v>
      </c>
      <c r="J12" s="186">
        <v>32</v>
      </c>
      <c r="K12" s="186">
        <v>31</v>
      </c>
      <c r="L12" s="186">
        <v>44</v>
      </c>
      <c r="M12" s="186">
        <v>61</v>
      </c>
      <c r="N12" s="189">
        <f t="shared" si="0"/>
        <v>828</v>
      </c>
    </row>
    <row r="13" spans="1:14" ht="18" customHeight="1">
      <c r="A13" s="185" t="s">
        <v>36</v>
      </c>
      <c r="B13" s="186">
        <v>317</v>
      </c>
      <c r="C13" s="186">
        <v>412</v>
      </c>
      <c r="D13" s="186">
        <v>222</v>
      </c>
      <c r="E13" s="186">
        <v>52</v>
      </c>
      <c r="F13" s="186">
        <v>75</v>
      </c>
      <c r="G13" s="186">
        <v>176</v>
      </c>
      <c r="H13" s="186">
        <v>544</v>
      </c>
      <c r="I13" s="186">
        <v>139</v>
      </c>
      <c r="J13" s="186">
        <v>174</v>
      </c>
      <c r="K13" s="186">
        <v>126</v>
      </c>
      <c r="L13" s="186">
        <v>186</v>
      </c>
      <c r="M13" s="186">
        <v>37</v>
      </c>
      <c r="N13" s="189">
        <f t="shared" si="0"/>
        <v>2111</v>
      </c>
    </row>
    <row r="14" spans="1:14" ht="18" customHeight="1">
      <c r="A14" s="185" t="s">
        <v>27</v>
      </c>
      <c r="B14" s="186">
        <v>1625</v>
      </c>
      <c r="C14" s="186">
        <v>1558</v>
      </c>
      <c r="D14" s="186">
        <v>706</v>
      </c>
      <c r="E14" s="186">
        <v>21</v>
      </c>
      <c r="F14" s="186">
        <v>32</v>
      </c>
      <c r="G14" s="186">
        <v>176</v>
      </c>
      <c r="H14" s="186">
        <v>748</v>
      </c>
      <c r="I14" s="186">
        <v>530</v>
      </c>
      <c r="J14" s="186">
        <v>332</v>
      </c>
      <c r="K14" s="186">
        <v>211</v>
      </c>
      <c r="L14" s="186">
        <v>161</v>
      </c>
      <c r="M14" s="186">
        <v>109</v>
      </c>
      <c r="N14" s="189">
        <f t="shared" si="0"/>
        <v>5728</v>
      </c>
    </row>
    <row r="15" spans="1:14" ht="18" customHeight="1">
      <c r="A15" s="185" t="s">
        <v>15</v>
      </c>
      <c r="B15" s="186">
        <v>5232</v>
      </c>
      <c r="C15" s="186">
        <v>5797</v>
      </c>
      <c r="D15" s="186">
        <v>2714</v>
      </c>
      <c r="E15" s="186">
        <v>158</v>
      </c>
      <c r="F15" s="186">
        <v>238</v>
      </c>
      <c r="G15" s="186">
        <v>2634</v>
      </c>
      <c r="H15" s="186">
        <v>12471</v>
      </c>
      <c r="I15" s="186">
        <v>11974</v>
      </c>
      <c r="J15" s="186">
        <v>2411</v>
      </c>
      <c r="K15" s="186">
        <v>1573</v>
      </c>
      <c r="L15" s="186">
        <v>991</v>
      </c>
      <c r="M15" s="186">
        <v>651</v>
      </c>
      <c r="N15" s="189">
        <f t="shared" si="0"/>
        <v>43629</v>
      </c>
    </row>
    <row r="16" spans="1:14" ht="18" customHeight="1">
      <c r="A16" s="185" t="s">
        <v>20</v>
      </c>
      <c r="B16" s="186">
        <v>2968</v>
      </c>
      <c r="C16" s="186">
        <v>2923</v>
      </c>
      <c r="D16" s="186">
        <v>1398</v>
      </c>
      <c r="E16" s="186">
        <v>64</v>
      </c>
      <c r="F16" s="186">
        <v>748</v>
      </c>
      <c r="G16" s="186">
        <v>4512</v>
      </c>
      <c r="H16" s="186">
        <v>14606</v>
      </c>
      <c r="I16" s="186">
        <v>9894</v>
      </c>
      <c r="J16" s="186">
        <v>2179</v>
      </c>
      <c r="K16" s="186">
        <v>1340</v>
      </c>
      <c r="L16" s="186">
        <v>629</v>
      </c>
      <c r="M16" s="186">
        <v>339</v>
      </c>
      <c r="N16" s="189">
        <f t="shared" si="0"/>
        <v>39292</v>
      </c>
    </row>
    <row r="17" spans="1:14" ht="18" customHeight="1">
      <c r="A17" s="185" t="s">
        <v>31</v>
      </c>
      <c r="B17" s="186">
        <v>985</v>
      </c>
      <c r="C17" s="186">
        <v>1095</v>
      </c>
      <c r="D17" s="186">
        <v>460</v>
      </c>
      <c r="E17" s="186">
        <v>15</v>
      </c>
      <c r="F17" s="186">
        <v>29</v>
      </c>
      <c r="G17" s="186">
        <v>96</v>
      </c>
      <c r="H17" s="186">
        <v>496</v>
      </c>
      <c r="I17" s="186">
        <v>804</v>
      </c>
      <c r="J17" s="186">
        <v>349</v>
      </c>
      <c r="K17" s="186">
        <v>251</v>
      </c>
      <c r="L17" s="186">
        <v>189</v>
      </c>
      <c r="M17" s="186">
        <v>91</v>
      </c>
      <c r="N17" s="189">
        <f t="shared" si="0"/>
        <v>4329</v>
      </c>
    </row>
    <row r="18" spans="1:14" ht="18" customHeight="1">
      <c r="A18" s="185" t="s">
        <v>37</v>
      </c>
      <c r="B18" s="186">
        <v>199</v>
      </c>
      <c r="C18" s="186">
        <v>350</v>
      </c>
      <c r="D18" s="186">
        <v>145</v>
      </c>
      <c r="E18" s="186">
        <v>6</v>
      </c>
      <c r="F18" s="186">
        <v>12</v>
      </c>
      <c r="G18" s="186">
        <v>27</v>
      </c>
      <c r="H18" s="186">
        <v>71</v>
      </c>
      <c r="I18" s="186">
        <v>128</v>
      </c>
      <c r="J18" s="186">
        <v>117</v>
      </c>
      <c r="K18" s="186">
        <v>187</v>
      </c>
      <c r="L18" s="186">
        <v>79</v>
      </c>
      <c r="M18" s="186">
        <v>104</v>
      </c>
      <c r="N18" s="189">
        <f t="shared" si="0"/>
        <v>1055</v>
      </c>
    </row>
    <row r="19" spans="1:14" ht="18" customHeight="1">
      <c r="A19" s="185" t="s">
        <v>25</v>
      </c>
      <c r="B19" s="186">
        <v>1072</v>
      </c>
      <c r="C19" s="186">
        <v>1645</v>
      </c>
      <c r="D19" s="186">
        <v>441</v>
      </c>
      <c r="E19" s="186">
        <v>146</v>
      </c>
      <c r="F19" s="186">
        <v>202</v>
      </c>
      <c r="G19" s="186">
        <v>338</v>
      </c>
      <c r="H19" s="186">
        <v>853</v>
      </c>
      <c r="I19" s="186">
        <v>614</v>
      </c>
      <c r="J19" s="186">
        <v>518</v>
      </c>
      <c r="K19" s="186">
        <v>264</v>
      </c>
      <c r="L19" s="186">
        <v>220</v>
      </c>
      <c r="M19" s="186">
        <v>167</v>
      </c>
      <c r="N19" s="189">
        <f t="shared" si="0"/>
        <v>5829</v>
      </c>
    </row>
    <row r="20" spans="1:14" ht="18" customHeight="1">
      <c r="A20" s="185" t="s">
        <v>22</v>
      </c>
      <c r="B20" s="186">
        <v>1253</v>
      </c>
      <c r="C20" s="186">
        <v>1661</v>
      </c>
      <c r="D20" s="186">
        <v>630</v>
      </c>
      <c r="E20" s="186">
        <v>59</v>
      </c>
      <c r="F20" s="186">
        <v>112</v>
      </c>
      <c r="G20" s="186">
        <v>481</v>
      </c>
      <c r="H20" s="186">
        <v>1329</v>
      </c>
      <c r="I20" s="186">
        <v>1024</v>
      </c>
      <c r="J20" s="186">
        <v>812</v>
      </c>
      <c r="K20" s="186">
        <v>621</v>
      </c>
      <c r="L20" s="186">
        <v>556</v>
      </c>
      <c r="M20" s="186">
        <v>338</v>
      </c>
      <c r="N20" s="189">
        <f t="shared" si="0"/>
        <v>7361</v>
      </c>
    </row>
    <row r="21" spans="1:14" ht="18" customHeight="1">
      <c r="A21" s="185" t="s">
        <v>50</v>
      </c>
      <c r="B21" s="186">
        <v>126</v>
      </c>
      <c r="C21" s="186">
        <v>101</v>
      </c>
      <c r="D21" s="186">
        <v>25</v>
      </c>
      <c r="E21" s="186">
        <v>1</v>
      </c>
      <c r="F21" s="186">
        <v>11</v>
      </c>
      <c r="G21" s="186">
        <v>51</v>
      </c>
      <c r="H21" s="186">
        <v>35</v>
      </c>
      <c r="I21" s="186">
        <v>12</v>
      </c>
      <c r="J21" s="186">
        <v>25</v>
      </c>
      <c r="K21" s="186">
        <v>11</v>
      </c>
      <c r="L21" s="186">
        <v>15</v>
      </c>
      <c r="M21" s="186">
        <v>10</v>
      </c>
      <c r="N21" s="189">
        <f t="shared" si="0"/>
        <v>387</v>
      </c>
    </row>
    <row r="22" spans="1:14" ht="18" customHeight="1">
      <c r="A22" s="185" t="s">
        <v>23</v>
      </c>
      <c r="B22" s="186">
        <v>1859</v>
      </c>
      <c r="C22" s="186">
        <v>1692</v>
      </c>
      <c r="D22" s="186">
        <v>427</v>
      </c>
      <c r="E22" s="186">
        <v>39</v>
      </c>
      <c r="F22" s="186">
        <v>55</v>
      </c>
      <c r="G22" s="186">
        <v>391</v>
      </c>
      <c r="H22" s="186">
        <v>1174</v>
      </c>
      <c r="I22" s="186">
        <v>1830</v>
      </c>
      <c r="J22" s="186">
        <v>681</v>
      </c>
      <c r="K22" s="186">
        <v>470</v>
      </c>
      <c r="L22" s="186">
        <v>370</v>
      </c>
      <c r="M22" s="186">
        <v>336</v>
      </c>
      <c r="N22" s="189">
        <f t="shared" si="0"/>
        <v>8148</v>
      </c>
    </row>
    <row r="23" spans="1:14" ht="18" customHeight="1">
      <c r="A23" s="185" t="s">
        <v>47</v>
      </c>
      <c r="B23" s="186">
        <v>109</v>
      </c>
      <c r="C23" s="186">
        <v>135</v>
      </c>
      <c r="D23" s="186">
        <v>50</v>
      </c>
      <c r="E23" s="186">
        <v>0</v>
      </c>
      <c r="F23" s="186">
        <v>6</v>
      </c>
      <c r="G23" s="186">
        <v>26</v>
      </c>
      <c r="H23" s="186">
        <v>64</v>
      </c>
      <c r="I23" s="186">
        <v>61</v>
      </c>
      <c r="J23" s="186">
        <v>32</v>
      </c>
      <c r="K23" s="186">
        <v>28</v>
      </c>
      <c r="L23" s="186">
        <v>24</v>
      </c>
      <c r="M23" s="186">
        <v>17</v>
      </c>
      <c r="N23" s="189">
        <f t="shared" si="0"/>
        <v>483</v>
      </c>
    </row>
    <row r="24" spans="1:14" ht="18" customHeight="1">
      <c r="A24" s="185" t="s">
        <v>16</v>
      </c>
      <c r="B24" s="186">
        <v>8228</v>
      </c>
      <c r="C24" s="186">
        <v>8481</v>
      </c>
      <c r="D24" s="186">
        <v>3672</v>
      </c>
      <c r="E24" s="186">
        <v>263</v>
      </c>
      <c r="F24" s="186">
        <v>1489</v>
      </c>
      <c r="G24" s="186">
        <v>8579</v>
      </c>
      <c r="H24" s="186">
        <v>16278</v>
      </c>
      <c r="I24" s="186">
        <v>14583</v>
      </c>
      <c r="J24" s="186">
        <v>4422</v>
      </c>
      <c r="K24" s="186">
        <v>1966</v>
      </c>
      <c r="L24" s="186">
        <v>1136</v>
      </c>
      <c r="M24" s="186">
        <v>712</v>
      </c>
      <c r="N24" s="189">
        <f t="shared" si="0"/>
        <v>65995</v>
      </c>
    </row>
    <row r="25" spans="1:14" ht="18" customHeight="1">
      <c r="A25" s="185" t="s">
        <v>49</v>
      </c>
      <c r="B25" s="186">
        <v>87</v>
      </c>
      <c r="C25" s="186">
        <v>86</v>
      </c>
      <c r="D25" s="186">
        <v>16</v>
      </c>
      <c r="E25" s="186">
        <v>4</v>
      </c>
      <c r="F25" s="186">
        <v>6</v>
      </c>
      <c r="G25" s="186">
        <v>22</v>
      </c>
      <c r="H25" s="186">
        <v>59</v>
      </c>
      <c r="I25" s="186">
        <v>39</v>
      </c>
      <c r="J25" s="186">
        <v>9</v>
      </c>
      <c r="K25" s="186">
        <v>10</v>
      </c>
      <c r="L25" s="186">
        <v>3</v>
      </c>
      <c r="M25" s="186">
        <v>12</v>
      </c>
      <c r="N25" s="189">
        <f t="shared" si="0"/>
        <v>328</v>
      </c>
    </row>
    <row r="26" spans="1:14" ht="18" customHeight="1">
      <c r="A26" s="185" t="s">
        <v>43</v>
      </c>
      <c r="B26" s="186">
        <v>216</v>
      </c>
      <c r="C26" s="186">
        <v>182</v>
      </c>
      <c r="D26" s="186">
        <v>134</v>
      </c>
      <c r="E26" s="186">
        <v>0</v>
      </c>
      <c r="F26" s="186">
        <v>2</v>
      </c>
      <c r="G26" s="186">
        <v>46</v>
      </c>
      <c r="H26" s="186">
        <v>114</v>
      </c>
      <c r="I26" s="186">
        <v>224</v>
      </c>
      <c r="J26" s="186">
        <v>36</v>
      </c>
      <c r="K26" s="186">
        <v>22</v>
      </c>
      <c r="L26" s="186">
        <v>10</v>
      </c>
      <c r="M26" s="186">
        <v>34</v>
      </c>
      <c r="N26" s="189">
        <f t="shared" si="0"/>
        <v>954</v>
      </c>
    </row>
    <row r="27" spans="1:14" ht="18" customHeight="1">
      <c r="A27" s="185" t="s">
        <v>52</v>
      </c>
      <c r="B27" s="186">
        <v>65</v>
      </c>
      <c r="C27" s="186">
        <v>97</v>
      </c>
      <c r="D27" s="186">
        <v>35</v>
      </c>
      <c r="E27" s="186">
        <v>0</v>
      </c>
      <c r="F27" s="186">
        <v>0</v>
      </c>
      <c r="G27" s="186">
        <v>3</v>
      </c>
      <c r="H27" s="186">
        <v>20</v>
      </c>
      <c r="I27" s="186">
        <v>18</v>
      </c>
      <c r="J27" s="186">
        <v>12</v>
      </c>
      <c r="K27" s="186">
        <v>5</v>
      </c>
      <c r="L27" s="186">
        <v>11</v>
      </c>
      <c r="M27" s="186">
        <v>4</v>
      </c>
      <c r="N27" s="189">
        <f t="shared" si="0"/>
        <v>250</v>
      </c>
    </row>
    <row r="28" spans="1:14" ht="18" customHeight="1">
      <c r="A28" s="185" t="s">
        <v>29</v>
      </c>
      <c r="B28" s="186">
        <v>1009</v>
      </c>
      <c r="C28" s="186">
        <v>1079</v>
      </c>
      <c r="D28" s="186">
        <v>567</v>
      </c>
      <c r="E28" s="186">
        <v>51</v>
      </c>
      <c r="F28" s="186">
        <v>82</v>
      </c>
      <c r="G28" s="186">
        <v>397</v>
      </c>
      <c r="H28" s="186">
        <v>1560</v>
      </c>
      <c r="I28" s="186">
        <v>1302</v>
      </c>
      <c r="J28" s="186">
        <v>462</v>
      </c>
      <c r="K28" s="186">
        <v>358</v>
      </c>
      <c r="L28" s="186">
        <v>154</v>
      </c>
      <c r="M28" s="186">
        <v>104</v>
      </c>
      <c r="N28" s="189">
        <f t="shared" si="0"/>
        <v>6509</v>
      </c>
    </row>
    <row r="29" spans="1:14" ht="18" customHeight="1">
      <c r="A29" s="185" t="s">
        <v>34</v>
      </c>
      <c r="B29" s="186">
        <v>397</v>
      </c>
      <c r="C29" s="186">
        <v>538</v>
      </c>
      <c r="D29" s="186">
        <v>141</v>
      </c>
      <c r="E29" s="186">
        <v>0</v>
      </c>
      <c r="F29" s="186">
        <v>16</v>
      </c>
      <c r="G29" s="186">
        <v>91</v>
      </c>
      <c r="H29" s="186">
        <v>338</v>
      </c>
      <c r="I29" s="186">
        <v>168</v>
      </c>
      <c r="J29" s="186">
        <v>109</v>
      </c>
      <c r="K29" s="186">
        <v>83</v>
      </c>
      <c r="L29" s="186">
        <v>52</v>
      </c>
      <c r="M29" s="186">
        <v>56</v>
      </c>
      <c r="N29" s="189">
        <f t="shared" si="0"/>
        <v>1798</v>
      </c>
    </row>
    <row r="30" spans="1:14" ht="18" customHeight="1">
      <c r="A30" s="185" t="s">
        <v>14</v>
      </c>
      <c r="B30" s="186">
        <v>8406</v>
      </c>
      <c r="C30" s="186">
        <v>8177</v>
      </c>
      <c r="D30" s="186">
        <v>4036</v>
      </c>
      <c r="E30" s="186">
        <v>234</v>
      </c>
      <c r="F30" s="186">
        <v>510</v>
      </c>
      <c r="G30" s="186">
        <v>2638</v>
      </c>
      <c r="H30" s="186">
        <v>11076</v>
      </c>
      <c r="I30" s="186">
        <v>6586</v>
      </c>
      <c r="J30" s="186">
        <v>3441</v>
      </c>
      <c r="K30" s="186">
        <v>2106</v>
      </c>
      <c r="L30" s="186">
        <v>1531</v>
      </c>
      <c r="M30" s="186">
        <v>1086</v>
      </c>
      <c r="N30" s="189">
        <f t="shared" si="0"/>
        <v>45104</v>
      </c>
    </row>
    <row r="31" spans="1:14" ht="18" customHeight="1">
      <c r="A31" s="185" t="s">
        <v>38</v>
      </c>
      <c r="B31" s="186">
        <v>219</v>
      </c>
      <c r="C31" s="186">
        <v>265</v>
      </c>
      <c r="D31" s="186">
        <v>81</v>
      </c>
      <c r="E31" s="186">
        <v>2</v>
      </c>
      <c r="F31" s="186">
        <v>8</v>
      </c>
      <c r="G31" s="186">
        <v>19</v>
      </c>
      <c r="H31" s="186">
        <v>29</v>
      </c>
      <c r="I31" s="186">
        <v>46</v>
      </c>
      <c r="J31" s="186">
        <v>32</v>
      </c>
      <c r="K31" s="186">
        <v>22</v>
      </c>
      <c r="L31" s="186">
        <v>46</v>
      </c>
      <c r="M31" s="186">
        <v>11</v>
      </c>
      <c r="N31" s="189">
        <f t="shared" si="0"/>
        <v>701</v>
      </c>
    </row>
    <row r="32" spans="1:14" ht="18" customHeight="1">
      <c r="A32" s="185" t="s">
        <v>41</v>
      </c>
      <c r="B32" s="186">
        <v>505</v>
      </c>
      <c r="C32" s="186">
        <v>904</v>
      </c>
      <c r="D32" s="186">
        <v>283</v>
      </c>
      <c r="E32" s="186">
        <v>3</v>
      </c>
      <c r="F32" s="186">
        <v>3</v>
      </c>
      <c r="G32" s="186">
        <v>57</v>
      </c>
      <c r="H32" s="186">
        <v>136</v>
      </c>
      <c r="I32" s="186">
        <v>157</v>
      </c>
      <c r="J32" s="186">
        <v>207</v>
      </c>
      <c r="K32" s="186">
        <v>182</v>
      </c>
      <c r="L32" s="186">
        <v>67</v>
      </c>
      <c r="M32" s="186">
        <v>36</v>
      </c>
      <c r="N32" s="189">
        <f t="shared" si="0"/>
        <v>2255</v>
      </c>
    </row>
    <row r="33" spans="1:14" ht="18" customHeight="1">
      <c r="A33" s="185" t="s">
        <v>42</v>
      </c>
      <c r="B33" s="186">
        <v>131</v>
      </c>
      <c r="C33" s="186">
        <v>132</v>
      </c>
      <c r="D33" s="186">
        <v>42</v>
      </c>
      <c r="E33" s="186">
        <v>3</v>
      </c>
      <c r="F33" s="186">
        <v>0</v>
      </c>
      <c r="G33" s="186">
        <v>20</v>
      </c>
      <c r="H33" s="186">
        <v>94</v>
      </c>
      <c r="I33" s="186">
        <v>1491</v>
      </c>
      <c r="J33" s="186">
        <v>27</v>
      </c>
      <c r="K33" s="186">
        <v>41</v>
      </c>
      <c r="L33" s="186">
        <v>51</v>
      </c>
      <c r="M33" s="186">
        <v>37</v>
      </c>
      <c r="N33" s="189">
        <f t="shared" si="0"/>
        <v>1940</v>
      </c>
    </row>
    <row r="34" spans="1:14" ht="18" customHeight="1">
      <c r="A34" s="185" t="s">
        <v>44</v>
      </c>
      <c r="B34" s="186">
        <v>162</v>
      </c>
      <c r="C34" s="186">
        <v>188</v>
      </c>
      <c r="D34" s="186">
        <v>47</v>
      </c>
      <c r="E34" s="186">
        <v>0</v>
      </c>
      <c r="F34" s="186">
        <v>7</v>
      </c>
      <c r="G34" s="186">
        <v>28</v>
      </c>
      <c r="H34" s="186">
        <v>173</v>
      </c>
      <c r="I34" s="186">
        <v>161</v>
      </c>
      <c r="J34" s="186">
        <v>43</v>
      </c>
      <c r="K34" s="186">
        <v>49</v>
      </c>
      <c r="L34" s="186">
        <v>46</v>
      </c>
      <c r="M34" s="186">
        <v>30</v>
      </c>
      <c r="N34" s="189">
        <f t="shared" si="0"/>
        <v>809</v>
      </c>
    </row>
    <row r="35" spans="1:14" ht="18" customHeight="1">
      <c r="A35" s="185" t="s">
        <v>30</v>
      </c>
      <c r="B35" s="186">
        <v>1745</v>
      </c>
      <c r="C35" s="186">
        <v>1716</v>
      </c>
      <c r="D35" s="186">
        <v>1058</v>
      </c>
      <c r="E35" s="186">
        <v>21</v>
      </c>
      <c r="F35" s="186">
        <v>36</v>
      </c>
      <c r="G35" s="186">
        <v>1036</v>
      </c>
      <c r="H35" s="186">
        <v>6096</v>
      </c>
      <c r="I35" s="186">
        <v>3335</v>
      </c>
      <c r="J35" s="186">
        <v>963</v>
      </c>
      <c r="K35" s="186">
        <v>315</v>
      </c>
      <c r="L35" s="186">
        <v>115</v>
      </c>
      <c r="M35" s="186">
        <v>104</v>
      </c>
      <c r="N35" s="189">
        <f t="shared" si="0"/>
        <v>16006</v>
      </c>
    </row>
    <row r="36" spans="1:14" ht="18" customHeight="1">
      <c r="A36" s="185" t="s">
        <v>26</v>
      </c>
      <c r="B36" s="186">
        <v>1982</v>
      </c>
      <c r="C36" s="186">
        <v>1970</v>
      </c>
      <c r="D36" s="186">
        <v>685</v>
      </c>
      <c r="E36" s="186">
        <v>18</v>
      </c>
      <c r="F36" s="186">
        <v>32</v>
      </c>
      <c r="G36" s="186">
        <v>81</v>
      </c>
      <c r="H36" s="186">
        <v>296</v>
      </c>
      <c r="I36" s="186">
        <v>587</v>
      </c>
      <c r="J36" s="186">
        <v>480</v>
      </c>
      <c r="K36" s="186">
        <v>660</v>
      </c>
      <c r="L36" s="186">
        <v>245</v>
      </c>
      <c r="M36" s="186">
        <v>90</v>
      </c>
      <c r="N36" s="189">
        <f t="shared" si="0"/>
        <v>6131</v>
      </c>
    </row>
    <row r="37" spans="1:14" ht="18" customHeight="1">
      <c r="A37" s="185" t="s">
        <v>19</v>
      </c>
      <c r="B37" s="186">
        <v>4176</v>
      </c>
      <c r="C37" s="186">
        <v>4466</v>
      </c>
      <c r="D37" s="186">
        <v>1765</v>
      </c>
      <c r="E37" s="186">
        <v>162</v>
      </c>
      <c r="F37" s="186">
        <v>223</v>
      </c>
      <c r="G37" s="186">
        <v>484</v>
      </c>
      <c r="H37" s="186">
        <v>2825</v>
      </c>
      <c r="I37" s="186">
        <v>3896</v>
      </c>
      <c r="J37" s="186">
        <v>1272</v>
      </c>
      <c r="K37" s="186">
        <v>1120</v>
      </c>
      <c r="L37" s="186">
        <v>560</v>
      </c>
      <c r="M37" s="186">
        <v>490</v>
      </c>
      <c r="N37" s="189">
        <f t="shared" si="0"/>
        <v>19269</v>
      </c>
    </row>
    <row r="38" spans="1:14" ht="18" customHeight="1">
      <c r="A38" s="185" t="s">
        <v>80</v>
      </c>
      <c r="B38" s="186">
        <v>2655</v>
      </c>
      <c r="C38" s="186">
        <v>2289</v>
      </c>
      <c r="D38" s="186">
        <v>1047</v>
      </c>
      <c r="E38" s="186">
        <v>20</v>
      </c>
      <c r="F38" s="186">
        <v>34</v>
      </c>
      <c r="G38" s="186">
        <v>424</v>
      </c>
      <c r="H38" s="186">
        <v>1816</v>
      </c>
      <c r="I38" s="186">
        <v>1322</v>
      </c>
      <c r="J38" s="186">
        <v>562</v>
      </c>
      <c r="K38" s="186">
        <v>414</v>
      </c>
      <c r="L38" s="186">
        <v>179</v>
      </c>
      <c r="M38" s="186">
        <v>94</v>
      </c>
      <c r="N38" s="189">
        <f t="shared" si="0"/>
        <v>10169</v>
      </c>
    </row>
    <row r="39" spans="1:14" ht="18" customHeight="1">
      <c r="A39" s="185" t="s">
        <v>46</v>
      </c>
      <c r="B39" s="186">
        <v>166</v>
      </c>
      <c r="C39" s="186">
        <v>104</v>
      </c>
      <c r="D39" s="186">
        <v>66</v>
      </c>
      <c r="E39" s="186">
        <v>2</v>
      </c>
      <c r="F39" s="186">
        <v>4</v>
      </c>
      <c r="G39" s="186">
        <v>25</v>
      </c>
      <c r="H39" s="186">
        <v>69</v>
      </c>
      <c r="I39" s="186">
        <v>68</v>
      </c>
      <c r="J39" s="186">
        <v>15</v>
      </c>
      <c r="K39" s="186">
        <v>15</v>
      </c>
      <c r="L39" s="186">
        <v>12</v>
      </c>
      <c r="M39" s="186">
        <v>4</v>
      </c>
      <c r="N39" s="189">
        <f t="shared" si="0"/>
        <v>519</v>
      </c>
    </row>
    <row r="40" spans="1:14" ht="30" customHeight="1">
      <c r="A40" s="185" t="s">
        <v>35</v>
      </c>
      <c r="B40" s="186">
        <v>334</v>
      </c>
      <c r="C40" s="186">
        <v>307</v>
      </c>
      <c r="D40" s="186">
        <v>97</v>
      </c>
      <c r="E40" s="186">
        <v>4</v>
      </c>
      <c r="F40" s="186">
        <v>4</v>
      </c>
      <c r="G40" s="186">
        <v>132</v>
      </c>
      <c r="H40" s="186">
        <v>700</v>
      </c>
      <c r="I40" s="186">
        <v>227</v>
      </c>
      <c r="J40" s="186">
        <v>98</v>
      </c>
      <c r="K40" s="186">
        <v>121</v>
      </c>
      <c r="L40" s="186">
        <v>33</v>
      </c>
      <c r="M40" s="186">
        <v>17</v>
      </c>
      <c r="N40" s="189">
        <f t="shared" si="0"/>
        <v>1903</v>
      </c>
    </row>
    <row r="41" spans="1:14" ht="18" customHeight="1">
      <c r="A41" s="185" t="s">
        <v>28</v>
      </c>
      <c r="B41" s="186">
        <v>2155</v>
      </c>
      <c r="C41" s="186">
        <v>1878</v>
      </c>
      <c r="D41" s="186">
        <v>884</v>
      </c>
      <c r="E41" s="186">
        <v>14</v>
      </c>
      <c r="F41" s="186">
        <v>26</v>
      </c>
      <c r="G41" s="186">
        <v>267</v>
      </c>
      <c r="H41" s="186">
        <v>1047</v>
      </c>
      <c r="I41" s="186">
        <v>1027</v>
      </c>
      <c r="J41" s="186">
        <v>449</v>
      </c>
      <c r="K41" s="186">
        <v>278</v>
      </c>
      <c r="L41" s="186">
        <v>134</v>
      </c>
      <c r="M41" s="186">
        <v>73</v>
      </c>
      <c r="N41" s="189">
        <f t="shared" si="0"/>
        <v>7747</v>
      </c>
    </row>
    <row r="42" spans="1:14" ht="18" customHeight="1">
      <c r="A42" s="185" t="s">
        <v>39</v>
      </c>
      <c r="B42" s="186">
        <v>1319</v>
      </c>
      <c r="C42" s="186">
        <v>1537</v>
      </c>
      <c r="D42" s="186">
        <v>1358</v>
      </c>
      <c r="E42" s="186">
        <v>2</v>
      </c>
      <c r="F42" s="186">
        <v>3</v>
      </c>
      <c r="G42" s="186">
        <v>20</v>
      </c>
      <c r="H42" s="186">
        <v>77</v>
      </c>
      <c r="I42" s="186">
        <v>65</v>
      </c>
      <c r="J42" s="186">
        <v>92</v>
      </c>
      <c r="K42" s="186">
        <v>86</v>
      </c>
      <c r="L42" s="186">
        <v>46</v>
      </c>
      <c r="M42" s="186">
        <v>77</v>
      </c>
      <c r="N42" s="189">
        <f t="shared" si="0"/>
        <v>4473</v>
      </c>
    </row>
    <row r="43" spans="1:14" ht="18" customHeight="1">
      <c r="A43" s="185" t="s">
        <v>24</v>
      </c>
      <c r="B43" s="186">
        <v>19233</v>
      </c>
      <c r="C43" s="186">
        <v>8127</v>
      </c>
      <c r="D43" s="186">
        <v>4627</v>
      </c>
      <c r="E43" s="186">
        <v>143</v>
      </c>
      <c r="F43" s="186">
        <v>241</v>
      </c>
      <c r="G43" s="186">
        <v>672</v>
      </c>
      <c r="H43" s="186">
        <v>1644</v>
      </c>
      <c r="I43" s="186">
        <v>1615</v>
      </c>
      <c r="J43" s="186">
        <v>1166</v>
      </c>
      <c r="K43" s="186">
        <v>1240</v>
      </c>
      <c r="L43" s="186">
        <v>828</v>
      </c>
      <c r="M43" s="186">
        <v>467</v>
      </c>
      <c r="N43" s="189">
        <f t="shared" si="0"/>
        <v>37468</v>
      </c>
    </row>
    <row r="44" spans="1:14" ht="18" customHeight="1">
      <c r="A44" s="185" t="s">
        <v>17</v>
      </c>
      <c r="B44" s="186">
        <v>9781</v>
      </c>
      <c r="C44" s="186">
        <v>9654</v>
      </c>
      <c r="D44" s="186">
        <v>5613</v>
      </c>
      <c r="E44" s="186">
        <v>3071</v>
      </c>
      <c r="F44" s="186">
        <v>3641</v>
      </c>
      <c r="G44" s="186">
        <v>4800</v>
      </c>
      <c r="H44" s="186">
        <v>4887</v>
      </c>
      <c r="I44" s="186">
        <v>4632</v>
      </c>
      <c r="J44" s="186">
        <v>4563</v>
      </c>
      <c r="K44" s="186">
        <v>3658</v>
      </c>
      <c r="L44" s="186">
        <v>3097</v>
      </c>
      <c r="M44" s="186">
        <v>1955</v>
      </c>
      <c r="N44" s="189">
        <f t="shared" si="0"/>
        <v>50642</v>
      </c>
    </row>
    <row r="45" spans="1:14" ht="18" customHeight="1">
      <c r="A45" s="185" t="s">
        <v>18</v>
      </c>
      <c r="B45" s="186">
        <v>11591</v>
      </c>
      <c r="C45" s="186">
        <v>9965</v>
      </c>
      <c r="D45" s="186">
        <v>4397</v>
      </c>
      <c r="E45" s="186">
        <v>569</v>
      </c>
      <c r="F45" s="186">
        <v>724</v>
      </c>
      <c r="G45" s="186">
        <v>1031</v>
      </c>
      <c r="H45" s="186">
        <v>1850</v>
      </c>
      <c r="I45" s="186">
        <v>1853</v>
      </c>
      <c r="J45" s="186">
        <v>1864</v>
      </c>
      <c r="K45" s="186">
        <v>3059</v>
      </c>
      <c r="L45" s="186">
        <v>3257</v>
      </c>
      <c r="M45" s="186">
        <v>2298</v>
      </c>
      <c r="N45" s="189">
        <f t="shared" si="0"/>
        <v>33844</v>
      </c>
    </row>
    <row r="46" spans="1:14" ht="18" customHeight="1">
      <c r="A46" s="185" t="s">
        <v>81</v>
      </c>
      <c r="B46" s="186">
        <v>377</v>
      </c>
      <c r="C46" s="186">
        <v>313</v>
      </c>
      <c r="D46" s="186">
        <v>176</v>
      </c>
      <c r="E46" s="186">
        <v>4</v>
      </c>
      <c r="F46" s="186">
        <v>19</v>
      </c>
      <c r="G46" s="186">
        <v>54</v>
      </c>
      <c r="H46" s="186">
        <v>175</v>
      </c>
      <c r="I46" s="186">
        <v>112</v>
      </c>
      <c r="J46" s="186">
        <v>92</v>
      </c>
      <c r="K46" s="186">
        <v>116</v>
      </c>
      <c r="L46" s="186">
        <v>117</v>
      </c>
      <c r="M46" s="186">
        <v>106</v>
      </c>
      <c r="N46" s="189">
        <f t="shared" si="0"/>
        <v>1322</v>
      </c>
    </row>
    <row r="47" spans="1:14" ht="18" customHeight="1">
      <c r="A47" s="185" t="s">
        <v>82</v>
      </c>
      <c r="B47" s="186">
        <v>161</v>
      </c>
      <c r="C47" s="186">
        <v>251</v>
      </c>
      <c r="D47" s="186">
        <v>134</v>
      </c>
      <c r="E47" s="186">
        <v>40</v>
      </c>
      <c r="F47" s="186">
        <v>32</v>
      </c>
      <c r="G47" s="186">
        <v>56</v>
      </c>
      <c r="H47" s="186">
        <v>117</v>
      </c>
      <c r="I47" s="186">
        <v>51</v>
      </c>
      <c r="J47" s="186">
        <v>23</v>
      </c>
      <c r="K47" s="186">
        <v>69</v>
      </c>
      <c r="L47" s="186">
        <v>30</v>
      </c>
      <c r="M47" s="186">
        <v>41</v>
      </c>
      <c r="N47" s="189">
        <f t="shared" si="0"/>
        <v>865</v>
      </c>
    </row>
    <row r="48" spans="1:14" ht="18" customHeight="1">
      <c r="A48" s="185" t="s">
        <v>55</v>
      </c>
      <c r="B48" s="186">
        <v>21</v>
      </c>
      <c r="C48" s="186">
        <v>32</v>
      </c>
      <c r="D48" s="186">
        <v>8</v>
      </c>
      <c r="E48" s="186">
        <v>0</v>
      </c>
      <c r="F48" s="186">
        <v>0</v>
      </c>
      <c r="G48" s="186">
        <v>2</v>
      </c>
      <c r="H48" s="186">
        <v>3</v>
      </c>
      <c r="I48" s="186">
        <v>2</v>
      </c>
      <c r="J48" s="186">
        <v>1</v>
      </c>
      <c r="K48" s="186">
        <v>3</v>
      </c>
      <c r="L48" s="186">
        <v>1</v>
      </c>
      <c r="M48" s="186">
        <v>5</v>
      </c>
      <c r="N48" s="189">
        <f t="shared" si="0"/>
        <v>69</v>
      </c>
    </row>
    <row r="49" spans="1:14" ht="18" customHeight="1">
      <c r="A49" s="185" t="s">
        <v>83</v>
      </c>
      <c r="B49" s="186">
        <v>140</v>
      </c>
      <c r="C49" s="186">
        <v>219</v>
      </c>
      <c r="D49" s="186">
        <v>126</v>
      </c>
      <c r="E49" s="186">
        <v>40</v>
      </c>
      <c r="F49" s="186">
        <v>32</v>
      </c>
      <c r="G49" s="186">
        <v>54</v>
      </c>
      <c r="H49" s="186">
        <v>114</v>
      </c>
      <c r="I49" s="186">
        <v>49</v>
      </c>
      <c r="J49" s="186">
        <v>22</v>
      </c>
      <c r="K49" s="186">
        <v>66</v>
      </c>
      <c r="L49" s="186">
        <v>29</v>
      </c>
      <c r="M49" s="186">
        <v>36</v>
      </c>
      <c r="N49" s="189">
        <f t="shared" si="0"/>
        <v>796</v>
      </c>
    </row>
    <row r="50" spans="1:14" ht="18" customHeight="1">
      <c r="A50" s="185" t="s">
        <v>84</v>
      </c>
      <c r="B50" s="186">
        <v>3577</v>
      </c>
      <c r="C50" s="186">
        <v>3817</v>
      </c>
      <c r="D50" s="186">
        <v>1445</v>
      </c>
      <c r="E50" s="186">
        <v>230</v>
      </c>
      <c r="F50" s="186">
        <v>333</v>
      </c>
      <c r="G50" s="186">
        <v>689</v>
      </c>
      <c r="H50" s="186">
        <v>1401</v>
      </c>
      <c r="I50" s="186">
        <v>1602</v>
      </c>
      <c r="J50" s="186">
        <v>1171</v>
      </c>
      <c r="K50" s="186">
        <v>850</v>
      </c>
      <c r="L50" s="186">
        <v>661</v>
      </c>
      <c r="M50" s="186">
        <v>525</v>
      </c>
      <c r="N50" s="189">
        <f t="shared" si="0"/>
        <v>14265</v>
      </c>
    </row>
    <row r="51" spans="1:14" ht="18" customHeight="1">
      <c r="A51" s="185" t="s">
        <v>85</v>
      </c>
      <c r="B51" s="186">
        <v>2997</v>
      </c>
      <c r="C51" s="186">
        <v>3361</v>
      </c>
      <c r="D51" s="186">
        <v>1199</v>
      </c>
      <c r="E51" s="186">
        <v>116</v>
      </c>
      <c r="F51" s="186">
        <v>169</v>
      </c>
      <c r="G51" s="186">
        <v>494</v>
      </c>
      <c r="H51" s="186">
        <v>814</v>
      </c>
      <c r="I51" s="186">
        <v>902</v>
      </c>
      <c r="J51" s="186">
        <v>849</v>
      </c>
      <c r="K51" s="186">
        <v>723</v>
      </c>
      <c r="L51" s="186">
        <v>574</v>
      </c>
      <c r="M51" s="186">
        <v>446</v>
      </c>
      <c r="N51" s="189">
        <f t="shared" si="0"/>
        <v>10901</v>
      </c>
    </row>
    <row r="52" spans="1:14" ht="18" customHeight="1">
      <c r="A52" s="185" t="s">
        <v>45</v>
      </c>
      <c r="B52" s="186">
        <v>248</v>
      </c>
      <c r="C52" s="186">
        <v>274</v>
      </c>
      <c r="D52" s="186">
        <v>105</v>
      </c>
      <c r="E52" s="186">
        <v>1</v>
      </c>
      <c r="F52" s="186">
        <v>5</v>
      </c>
      <c r="G52" s="186">
        <v>16</v>
      </c>
      <c r="H52" s="186">
        <v>43</v>
      </c>
      <c r="I52" s="186">
        <v>74</v>
      </c>
      <c r="J52" s="186">
        <v>56</v>
      </c>
      <c r="K52" s="186">
        <v>54</v>
      </c>
      <c r="L52" s="186">
        <v>15</v>
      </c>
      <c r="M52" s="186">
        <v>18</v>
      </c>
      <c r="N52" s="189">
        <f t="shared" si="0"/>
        <v>822</v>
      </c>
    </row>
    <row r="53" spans="1:14" ht="18" customHeight="1">
      <c r="A53" s="185" t="s">
        <v>21</v>
      </c>
      <c r="B53" s="186">
        <v>2749</v>
      </c>
      <c r="C53" s="186">
        <v>3087</v>
      </c>
      <c r="D53" s="186">
        <v>1094</v>
      </c>
      <c r="E53" s="186">
        <v>115</v>
      </c>
      <c r="F53" s="186">
        <v>164</v>
      </c>
      <c r="G53" s="186">
        <v>478</v>
      </c>
      <c r="H53" s="186">
        <v>769</v>
      </c>
      <c r="I53" s="186">
        <v>828</v>
      </c>
      <c r="J53" s="186">
        <v>793</v>
      </c>
      <c r="K53" s="186">
        <v>669</v>
      </c>
      <c r="L53" s="186">
        <v>559</v>
      </c>
      <c r="M53" s="186">
        <v>428</v>
      </c>
      <c r="N53" s="189">
        <f t="shared" si="0"/>
        <v>10077</v>
      </c>
    </row>
    <row r="54" spans="1:14" ht="30" customHeight="1">
      <c r="A54" s="185" t="s">
        <v>86</v>
      </c>
      <c r="B54" s="186"/>
      <c r="C54" s="186"/>
      <c r="D54" s="186"/>
      <c r="E54" s="186"/>
      <c r="F54" s="186"/>
      <c r="G54" s="186"/>
      <c r="H54" s="186">
        <v>2</v>
      </c>
      <c r="I54" s="186"/>
      <c r="J54" s="186"/>
      <c r="K54" s="186"/>
      <c r="L54" s="186"/>
      <c r="M54" s="186"/>
      <c r="N54" s="189">
        <f t="shared" si="0"/>
        <v>2</v>
      </c>
    </row>
    <row r="55" spans="1:14" ht="30" customHeight="1">
      <c r="A55" s="185" t="s">
        <v>87</v>
      </c>
      <c r="B55" s="186">
        <v>580</v>
      </c>
      <c r="C55" s="186">
        <v>456</v>
      </c>
      <c r="D55" s="186">
        <v>246</v>
      </c>
      <c r="E55" s="186">
        <v>114</v>
      </c>
      <c r="F55" s="186">
        <v>164</v>
      </c>
      <c r="G55" s="186">
        <v>195</v>
      </c>
      <c r="H55" s="186">
        <v>587</v>
      </c>
      <c r="I55" s="186">
        <v>700</v>
      </c>
      <c r="J55" s="186">
        <v>322</v>
      </c>
      <c r="K55" s="186">
        <v>127</v>
      </c>
      <c r="L55" s="186">
        <v>87</v>
      </c>
      <c r="M55" s="186">
        <v>79</v>
      </c>
      <c r="N55" s="189">
        <f t="shared" si="0"/>
        <v>3364</v>
      </c>
    </row>
    <row r="56" spans="1:14" ht="18" customHeight="1">
      <c r="A56" s="185" t="s">
        <v>54</v>
      </c>
      <c r="B56" s="186">
        <v>95</v>
      </c>
      <c r="C56" s="186">
        <v>91</v>
      </c>
      <c r="D56" s="186">
        <v>54</v>
      </c>
      <c r="E56" s="186">
        <v>0</v>
      </c>
      <c r="F56" s="186">
        <v>0</v>
      </c>
      <c r="G56" s="186">
        <v>19</v>
      </c>
      <c r="H56" s="186">
        <v>23</v>
      </c>
      <c r="I56" s="186">
        <v>21</v>
      </c>
      <c r="J56" s="186">
        <v>20</v>
      </c>
      <c r="K56" s="186">
        <v>11</v>
      </c>
      <c r="L56" s="186">
        <v>6</v>
      </c>
      <c r="M56" s="186">
        <v>14</v>
      </c>
      <c r="N56" s="189">
        <f t="shared" si="0"/>
        <v>323</v>
      </c>
    </row>
    <row r="57" spans="1:14" ht="42.95" customHeight="1">
      <c r="A57" s="185" t="s">
        <v>88</v>
      </c>
      <c r="B57" s="186">
        <v>485</v>
      </c>
      <c r="C57" s="186">
        <v>365</v>
      </c>
      <c r="D57" s="186">
        <v>192</v>
      </c>
      <c r="E57" s="186">
        <v>114</v>
      </c>
      <c r="F57" s="186">
        <v>164</v>
      </c>
      <c r="G57" s="186">
        <v>176</v>
      </c>
      <c r="H57" s="186">
        <v>564</v>
      </c>
      <c r="I57" s="186">
        <v>679</v>
      </c>
      <c r="J57" s="186">
        <v>302</v>
      </c>
      <c r="K57" s="186">
        <v>116</v>
      </c>
      <c r="L57" s="186">
        <v>81</v>
      </c>
      <c r="M57" s="186">
        <v>65</v>
      </c>
      <c r="N57" s="189">
        <f t="shared" si="0"/>
        <v>3041</v>
      </c>
    </row>
    <row r="58" spans="1:14" ht="18" customHeight="1">
      <c r="A58" s="185" t="s">
        <v>89</v>
      </c>
      <c r="B58" s="186">
        <v>3794</v>
      </c>
      <c r="C58" s="186">
        <v>3463</v>
      </c>
      <c r="D58" s="186">
        <v>1480</v>
      </c>
      <c r="E58" s="186">
        <v>21</v>
      </c>
      <c r="F58" s="186">
        <v>49</v>
      </c>
      <c r="G58" s="186">
        <v>283</v>
      </c>
      <c r="H58" s="186">
        <v>627</v>
      </c>
      <c r="I58" s="186">
        <v>757</v>
      </c>
      <c r="J58" s="186">
        <v>640</v>
      </c>
      <c r="K58" s="186">
        <v>550</v>
      </c>
      <c r="L58" s="186">
        <v>589</v>
      </c>
      <c r="M58" s="186">
        <v>634</v>
      </c>
      <c r="N58" s="189">
        <f t="shared" si="0"/>
        <v>11114</v>
      </c>
    </row>
    <row r="59" spans="1:14" ht="18" customHeight="1">
      <c r="A59" s="185" t="s">
        <v>48</v>
      </c>
      <c r="B59" s="186">
        <v>407</v>
      </c>
      <c r="C59" s="186">
        <v>290</v>
      </c>
      <c r="D59" s="186">
        <v>140</v>
      </c>
      <c r="E59" s="186">
        <v>0</v>
      </c>
      <c r="F59" s="186">
        <v>1</v>
      </c>
      <c r="G59" s="186">
        <v>30</v>
      </c>
      <c r="H59" s="186">
        <v>92</v>
      </c>
      <c r="I59" s="186">
        <v>81</v>
      </c>
      <c r="J59" s="186">
        <v>65</v>
      </c>
      <c r="K59" s="186">
        <v>12</v>
      </c>
      <c r="L59" s="186">
        <v>17</v>
      </c>
      <c r="M59" s="186">
        <v>10</v>
      </c>
      <c r="N59" s="189">
        <f t="shared" si="0"/>
        <v>1106</v>
      </c>
    </row>
    <row r="60" spans="1:14" ht="18" customHeight="1">
      <c r="A60" s="185" t="s">
        <v>53</v>
      </c>
      <c r="B60" s="186">
        <v>826</v>
      </c>
      <c r="C60" s="186">
        <v>712</v>
      </c>
      <c r="D60" s="186">
        <v>277</v>
      </c>
      <c r="E60" s="186">
        <v>1</v>
      </c>
      <c r="F60" s="186">
        <v>1</v>
      </c>
      <c r="G60" s="186">
        <v>8</v>
      </c>
      <c r="H60" s="186">
        <v>57</v>
      </c>
      <c r="I60" s="186">
        <v>101</v>
      </c>
      <c r="J60" s="186">
        <v>52</v>
      </c>
      <c r="K60" s="186">
        <v>12</v>
      </c>
      <c r="L60" s="186">
        <v>10</v>
      </c>
      <c r="M60" s="186">
        <v>9</v>
      </c>
      <c r="N60" s="189">
        <f t="shared" si="0"/>
        <v>2035</v>
      </c>
    </row>
    <row r="61" spans="1:14" ht="18" customHeight="1">
      <c r="A61" s="185" t="s">
        <v>56</v>
      </c>
      <c r="B61" s="186">
        <v>71</v>
      </c>
      <c r="C61" s="186">
        <v>70</v>
      </c>
      <c r="D61" s="186">
        <v>3</v>
      </c>
      <c r="E61" s="186">
        <v>0</v>
      </c>
      <c r="F61" s="186">
        <v>0</v>
      </c>
      <c r="G61" s="186">
        <v>4</v>
      </c>
      <c r="H61" s="186">
        <v>18</v>
      </c>
      <c r="I61" s="186">
        <v>40</v>
      </c>
      <c r="J61" s="186">
        <v>7</v>
      </c>
      <c r="K61" s="186">
        <v>1</v>
      </c>
      <c r="L61" s="186"/>
      <c r="M61" s="186"/>
      <c r="N61" s="189">
        <f t="shared" si="0"/>
        <v>213</v>
      </c>
    </row>
    <row r="62" spans="1:14" ht="18" customHeight="1">
      <c r="A62" s="185" t="s">
        <v>33</v>
      </c>
      <c r="B62" s="186">
        <v>1105</v>
      </c>
      <c r="C62" s="186">
        <v>1086</v>
      </c>
      <c r="D62" s="186">
        <v>190</v>
      </c>
      <c r="E62" s="186">
        <v>1</v>
      </c>
      <c r="F62" s="186">
        <v>1</v>
      </c>
      <c r="G62" s="186">
        <v>8</v>
      </c>
      <c r="H62" s="186">
        <v>72</v>
      </c>
      <c r="I62" s="186">
        <v>89</v>
      </c>
      <c r="J62" s="186">
        <v>78</v>
      </c>
      <c r="K62" s="186">
        <v>100</v>
      </c>
      <c r="L62" s="186">
        <v>67</v>
      </c>
      <c r="M62" s="186">
        <v>50</v>
      </c>
      <c r="N62" s="189">
        <f t="shared" si="0"/>
        <v>2630</v>
      </c>
    </row>
    <row r="63" spans="1:14" ht="18" customHeight="1">
      <c r="A63" s="185" t="s">
        <v>90</v>
      </c>
      <c r="B63" s="186">
        <v>1385</v>
      </c>
      <c r="C63" s="186">
        <v>1305</v>
      </c>
      <c r="D63" s="186">
        <v>870</v>
      </c>
      <c r="E63" s="186">
        <v>19</v>
      </c>
      <c r="F63" s="186">
        <v>46</v>
      </c>
      <c r="G63" s="186">
        <v>233</v>
      </c>
      <c r="H63" s="186">
        <v>388</v>
      </c>
      <c r="I63" s="186">
        <v>446</v>
      </c>
      <c r="J63" s="186">
        <v>438</v>
      </c>
      <c r="K63" s="186">
        <v>425</v>
      </c>
      <c r="L63" s="186">
        <v>495</v>
      </c>
      <c r="M63" s="186">
        <v>565</v>
      </c>
      <c r="N63" s="189">
        <f t="shared" si="0"/>
        <v>5130</v>
      </c>
    </row>
    <row r="64" spans="1:14" ht="42.95" customHeight="1">
      <c r="A64" s="185" t="s">
        <v>91</v>
      </c>
      <c r="B64" s="186">
        <v>177</v>
      </c>
      <c r="C64" s="186">
        <v>193</v>
      </c>
      <c r="D64" s="186">
        <v>38</v>
      </c>
      <c r="E64" s="186">
        <v>1</v>
      </c>
      <c r="F64" s="186">
        <v>1</v>
      </c>
      <c r="G64" s="186">
        <v>15</v>
      </c>
      <c r="H64" s="186">
        <v>62</v>
      </c>
      <c r="I64" s="186">
        <v>50</v>
      </c>
      <c r="J64" s="186">
        <v>49</v>
      </c>
      <c r="K64" s="186">
        <v>52</v>
      </c>
      <c r="L64" s="186">
        <v>21</v>
      </c>
      <c r="M64" s="186">
        <v>34</v>
      </c>
      <c r="N64" s="189">
        <f t="shared" si="0"/>
        <v>586</v>
      </c>
    </row>
    <row r="65" spans="1:14" ht="18" customHeight="1">
      <c r="A65" s="185" t="s">
        <v>51</v>
      </c>
      <c r="B65" s="186">
        <v>144</v>
      </c>
      <c r="C65" s="186">
        <v>157</v>
      </c>
      <c r="D65" s="186">
        <v>32</v>
      </c>
      <c r="E65" s="186">
        <v>1</v>
      </c>
      <c r="F65" s="186">
        <v>1</v>
      </c>
      <c r="G65" s="186">
        <v>14</v>
      </c>
      <c r="H65" s="186">
        <v>58</v>
      </c>
      <c r="I65" s="186">
        <v>42</v>
      </c>
      <c r="J65" s="186">
        <v>47</v>
      </c>
      <c r="K65" s="186">
        <v>42</v>
      </c>
      <c r="L65" s="186">
        <v>15</v>
      </c>
      <c r="M65" s="186">
        <v>27</v>
      </c>
      <c r="N65" s="189">
        <f t="shared" si="0"/>
        <v>496</v>
      </c>
    </row>
    <row r="66" spans="1:14" ht="30" customHeight="1">
      <c r="A66" s="185" t="s">
        <v>92</v>
      </c>
      <c r="B66" s="186">
        <v>33</v>
      </c>
      <c r="C66" s="186">
        <v>36</v>
      </c>
      <c r="D66" s="186">
        <v>6</v>
      </c>
      <c r="E66" s="186">
        <v>0</v>
      </c>
      <c r="F66" s="186">
        <v>0</v>
      </c>
      <c r="G66" s="186">
        <v>1</v>
      </c>
      <c r="H66" s="186">
        <v>4</v>
      </c>
      <c r="I66" s="186">
        <v>8</v>
      </c>
      <c r="J66" s="186">
        <v>2</v>
      </c>
      <c r="K66" s="186">
        <v>10</v>
      </c>
      <c r="L66" s="186">
        <v>6</v>
      </c>
      <c r="M66" s="186">
        <v>7</v>
      </c>
      <c r="N66" s="189">
        <f t="shared" si="0"/>
        <v>90</v>
      </c>
    </row>
  </sheetData>
  <phoneticPr fontId="13" type="noConversion"/>
  <pageMargins left="0" right="0" top="0" bottom="0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5D94-5870-49B8-87C4-4C2BFBF2BD6C}">
  <sheetPr>
    <tabColor theme="4" tint="0.39997558519241921"/>
    <outlinePr summaryBelow="0"/>
  </sheetPr>
  <dimension ref="A1:N66"/>
  <sheetViews>
    <sheetView workbookViewId="0">
      <selection activeCell="R6" sqref="R6"/>
    </sheetView>
  </sheetViews>
  <sheetFormatPr defaultColWidth="8.625" defaultRowHeight="15"/>
  <cols>
    <col min="1" max="1" width="18.25" style="28" customWidth="1"/>
    <col min="2" max="13" width="7.625" style="130" customWidth="1"/>
    <col min="14" max="14" width="11" style="89" customWidth="1"/>
    <col min="15" max="16384" width="8.625" style="28"/>
  </cols>
  <sheetData>
    <row r="1" spans="1:14" ht="23.1" customHeight="1">
      <c r="A1" s="38" t="s">
        <v>70</v>
      </c>
      <c r="B1" s="121"/>
      <c r="C1" s="121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90"/>
    </row>
    <row r="2" spans="1:14" ht="9.9499999999999993" customHeight="1">
      <c r="A2" s="34" t="s">
        <v>71</v>
      </c>
      <c r="B2" s="123"/>
      <c r="C2" s="123"/>
      <c r="D2" s="123"/>
      <c r="E2" s="124"/>
      <c r="F2" s="124"/>
      <c r="G2" s="124"/>
      <c r="H2" s="124"/>
      <c r="I2" s="124"/>
      <c r="J2" s="124"/>
      <c r="K2" s="124"/>
      <c r="L2" s="124"/>
      <c r="M2" s="124"/>
      <c r="N2" s="91"/>
    </row>
    <row r="3" spans="1:14">
      <c r="A3" s="35" t="s">
        <v>71</v>
      </c>
      <c r="B3" s="125"/>
      <c r="C3" s="125"/>
      <c r="D3" s="125"/>
      <c r="E3" s="126" t="s">
        <v>72</v>
      </c>
      <c r="F3" s="127"/>
      <c r="G3" s="127"/>
      <c r="H3" s="128"/>
      <c r="I3" s="128"/>
      <c r="J3" s="128"/>
      <c r="K3" s="128"/>
      <c r="L3" s="128"/>
      <c r="M3" s="128"/>
    </row>
    <row r="4" spans="1:14" ht="42.95" customHeight="1">
      <c r="A4" s="36"/>
      <c r="B4" s="129"/>
      <c r="C4" s="129"/>
      <c r="D4" s="129"/>
      <c r="E4" s="126" t="s">
        <v>74</v>
      </c>
      <c r="F4" s="127"/>
      <c r="G4" s="127"/>
      <c r="H4" s="128"/>
      <c r="I4" s="128"/>
      <c r="J4" s="128"/>
      <c r="K4" s="128"/>
      <c r="L4" s="128"/>
      <c r="M4" s="128"/>
      <c r="N4" s="92" t="s">
        <v>71</v>
      </c>
    </row>
    <row r="5" spans="1:14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4" ht="18" customHeight="1">
      <c r="A6" s="183" t="s">
        <v>75</v>
      </c>
      <c r="B6" s="183">
        <v>31857</v>
      </c>
      <c r="C6" s="183">
        <v>38990</v>
      </c>
      <c r="D6" s="183">
        <v>51782</v>
      </c>
      <c r="E6" s="183">
        <v>81422</v>
      </c>
      <c r="F6" s="183">
        <v>145581</v>
      </c>
      <c r="G6" s="183">
        <v>265706</v>
      </c>
      <c r="H6" s="183">
        <v>447745</v>
      </c>
      <c r="I6" s="183">
        <v>447959</v>
      </c>
      <c r="J6" s="183">
        <v>281028</v>
      </c>
      <c r="K6" s="183">
        <v>240035</v>
      </c>
      <c r="L6" s="183">
        <v>207881</v>
      </c>
      <c r="M6" s="183">
        <v>228008</v>
      </c>
      <c r="N6" s="183">
        <f>SUM(B6:J6)</f>
        <v>1792070</v>
      </c>
    </row>
    <row r="7" spans="1:14" ht="18" customHeight="1">
      <c r="A7" s="184" t="s">
        <v>76</v>
      </c>
      <c r="B7" s="184">
        <v>19646</v>
      </c>
      <c r="C7" s="184">
        <v>25973</v>
      </c>
      <c r="D7" s="184">
        <v>36649</v>
      </c>
      <c r="E7" s="184">
        <v>64499</v>
      </c>
      <c r="F7" s="184">
        <v>124142</v>
      </c>
      <c r="G7" s="184">
        <v>232754</v>
      </c>
      <c r="H7" s="184">
        <v>376553</v>
      </c>
      <c r="I7" s="184">
        <v>361082</v>
      </c>
      <c r="J7" s="184">
        <v>211340</v>
      </c>
      <c r="K7" s="184">
        <v>178745</v>
      </c>
      <c r="L7" s="184">
        <v>154499</v>
      </c>
      <c r="M7" s="184">
        <v>176751</v>
      </c>
      <c r="N7" s="184">
        <f>SUM(B7:J7)</f>
        <v>1452638</v>
      </c>
    </row>
    <row r="8" spans="1:14" ht="18" customHeight="1">
      <c r="A8" s="190" t="s">
        <v>77</v>
      </c>
      <c r="B8" s="190">
        <v>12211</v>
      </c>
      <c r="C8" s="190">
        <v>13017</v>
      </c>
      <c r="D8" s="190">
        <v>15133</v>
      </c>
      <c r="E8" s="190">
        <v>16923</v>
      </c>
      <c r="F8" s="190">
        <v>21439</v>
      </c>
      <c r="G8" s="190">
        <v>32952</v>
      </c>
      <c r="H8" s="190">
        <v>71192</v>
      </c>
      <c r="I8" s="190">
        <v>86877</v>
      </c>
      <c r="J8" s="190">
        <v>69688</v>
      </c>
      <c r="K8" s="190">
        <v>61290</v>
      </c>
      <c r="L8" s="190">
        <v>53382</v>
      </c>
      <c r="M8" s="190">
        <v>51257</v>
      </c>
      <c r="N8" s="199">
        <f>SUM(B8:J8)</f>
        <v>339432</v>
      </c>
    </row>
    <row r="9" spans="1:14" ht="18" customHeight="1">
      <c r="A9" s="185" t="s">
        <v>78</v>
      </c>
      <c r="B9" s="186">
        <v>9602</v>
      </c>
      <c r="C9" s="186">
        <v>11356</v>
      </c>
      <c r="D9" s="186">
        <v>13126</v>
      </c>
      <c r="E9" s="186">
        <v>15297</v>
      </c>
      <c r="F9" s="186">
        <v>19273</v>
      </c>
      <c r="G9" s="186">
        <v>29472</v>
      </c>
      <c r="H9" s="186">
        <v>63439</v>
      </c>
      <c r="I9" s="186">
        <v>77898</v>
      </c>
      <c r="J9" s="186">
        <v>60178</v>
      </c>
      <c r="K9" s="186">
        <v>54499</v>
      </c>
      <c r="L9" s="186">
        <v>47180</v>
      </c>
      <c r="M9" s="186">
        <v>44963</v>
      </c>
      <c r="N9" s="189">
        <f>SUM(B9:J9)</f>
        <v>299641</v>
      </c>
    </row>
    <row r="10" spans="1:14" ht="18" customHeight="1">
      <c r="A10" s="185" t="s">
        <v>79</v>
      </c>
      <c r="B10" s="186">
        <v>4534</v>
      </c>
      <c r="C10" s="186">
        <v>4810</v>
      </c>
      <c r="D10" s="186">
        <v>5287</v>
      </c>
      <c r="E10" s="186">
        <v>6569</v>
      </c>
      <c r="F10" s="186">
        <v>9504</v>
      </c>
      <c r="G10" s="186">
        <v>17472</v>
      </c>
      <c r="H10" s="186">
        <v>45986</v>
      </c>
      <c r="I10" s="186">
        <v>61269</v>
      </c>
      <c r="J10" s="186">
        <v>45986</v>
      </c>
      <c r="K10" s="186">
        <v>39063</v>
      </c>
      <c r="L10" s="186">
        <v>32436</v>
      </c>
      <c r="M10" s="186">
        <v>30135</v>
      </c>
      <c r="N10" s="189">
        <f t="shared" ref="N10:N66" si="0">SUM(B10:J10)</f>
        <v>201417</v>
      </c>
    </row>
    <row r="11" spans="1:14" ht="18" customHeight="1">
      <c r="A11" s="185" t="s">
        <v>32</v>
      </c>
      <c r="B11" s="186">
        <v>99</v>
      </c>
      <c r="C11" s="186">
        <v>97</v>
      </c>
      <c r="D11" s="186">
        <v>136</v>
      </c>
      <c r="E11" s="186">
        <v>153</v>
      </c>
      <c r="F11" s="186">
        <v>235</v>
      </c>
      <c r="G11" s="186">
        <v>376</v>
      </c>
      <c r="H11" s="186">
        <v>876</v>
      </c>
      <c r="I11" s="186">
        <v>1123</v>
      </c>
      <c r="J11" s="186">
        <v>973</v>
      </c>
      <c r="K11" s="186">
        <v>794</v>
      </c>
      <c r="L11" s="186">
        <v>911</v>
      </c>
      <c r="M11" s="186">
        <v>849</v>
      </c>
      <c r="N11" s="189">
        <f t="shared" si="0"/>
        <v>4068</v>
      </c>
    </row>
    <row r="12" spans="1:14" ht="18" customHeight="1">
      <c r="A12" s="185" t="s">
        <v>40</v>
      </c>
      <c r="B12" s="186">
        <v>31</v>
      </c>
      <c r="C12" s="186">
        <v>44</v>
      </c>
      <c r="D12" s="186">
        <v>56</v>
      </c>
      <c r="E12" s="186">
        <v>78</v>
      </c>
      <c r="F12" s="186">
        <v>119</v>
      </c>
      <c r="G12" s="186">
        <v>86</v>
      </c>
      <c r="H12" s="186">
        <v>201</v>
      </c>
      <c r="I12" s="186">
        <v>228</v>
      </c>
      <c r="J12" s="186">
        <v>360</v>
      </c>
      <c r="K12" s="186">
        <v>459</v>
      </c>
      <c r="L12" s="186">
        <v>318</v>
      </c>
      <c r="M12" s="186">
        <v>344</v>
      </c>
      <c r="N12" s="189">
        <f t="shared" si="0"/>
        <v>1203</v>
      </c>
    </row>
    <row r="13" spans="1:14" ht="18" customHeight="1">
      <c r="A13" s="185" t="s">
        <v>36</v>
      </c>
      <c r="B13" s="186">
        <v>129</v>
      </c>
      <c r="C13" s="186">
        <v>100</v>
      </c>
      <c r="D13" s="186">
        <v>35</v>
      </c>
      <c r="E13" s="186">
        <v>83</v>
      </c>
      <c r="F13" s="186">
        <v>149</v>
      </c>
      <c r="G13" s="186">
        <v>240</v>
      </c>
      <c r="H13" s="186">
        <v>651</v>
      </c>
      <c r="I13" s="186">
        <v>805</v>
      </c>
      <c r="J13" s="186">
        <v>618</v>
      </c>
      <c r="K13" s="186">
        <v>427</v>
      </c>
      <c r="L13" s="186">
        <v>453</v>
      </c>
      <c r="M13" s="186">
        <v>219</v>
      </c>
      <c r="N13" s="189">
        <f t="shared" si="0"/>
        <v>2810</v>
      </c>
    </row>
    <row r="14" spans="1:14" ht="18" customHeight="1">
      <c r="A14" s="185" t="s">
        <v>27</v>
      </c>
      <c r="B14" s="186">
        <v>84</v>
      </c>
      <c r="C14" s="186">
        <v>148</v>
      </c>
      <c r="D14" s="186">
        <v>101</v>
      </c>
      <c r="E14" s="186">
        <v>193</v>
      </c>
      <c r="F14" s="186">
        <v>200</v>
      </c>
      <c r="G14" s="186">
        <v>403</v>
      </c>
      <c r="H14" s="186">
        <v>1372</v>
      </c>
      <c r="I14" s="186">
        <v>1655</v>
      </c>
      <c r="J14" s="186">
        <v>1806</v>
      </c>
      <c r="K14" s="186">
        <v>1762</v>
      </c>
      <c r="L14" s="186">
        <v>1570</v>
      </c>
      <c r="M14" s="186">
        <v>953</v>
      </c>
      <c r="N14" s="189">
        <f t="shared" si="0"/>
        <v>5962</v>
      </c>
    </row>
    <row r="15" spans="1:14" ht="18" customHeight="1">
      <c r="A15" s="185" t="s">
        <v>15</v>
      </c>
      <c r="B15" s="186">
        <v>618</v>
      </c>
      <c r="C15" s="186">
        <v>641</v>
      </c>
      <c r="D15" s="186">
        <v>695</v>
      </c>
      <c r="E15" s="186">
        <v>804</v>
      </c>
      <c r="F15" s="186">
        <v>1276</v>
      </c>
      <c r="G15" s="186">
        <v>2490</v>
      </c>
      <c r="H15" s="186">
        <v>8086</v>
      </c>
      <c r="I15" s="186">
        <v>13765</v>
      </c>
      <c r="J15" s="186">
        <v>9867</v>
      </c>
      <c r="K15" s="186">
        <v>6286</v>
      </c>
      <c r="L15" s="186">
        <v>3391</v>
      </c>
      <c r="M15" s="186">
        <v>3405</v>
      </c>
      <c r="N15" s="189">
        <f t="shared" si="0"/>
        <v>38242</v>
      </c>
    </row>
    <row r="16" spans="1:14" ht="18" customHeight="1">
      <c r="A16" s="185" t="s">
        <v>20</v>
      </c>
      <c r="B16" s="186">
        <v>268</v>
      </c>
      <c r="C16" s="186">
        <v>225</v>
      </c>
      <c r="D16" s="186">
        <v>279</v>
      </c>
      <c r="E16" s="186">
        <v>507</v>
      </c>
      <c r="F16" s="186">
        <v>760</v>
      </c>
      <c r="G16" s="186">
        <v>1279</v>
      </c>
      <c r="H16" s="186">
        <v>4934</v>
      </c>
      <c r="I16" s="186">
        <v>4388</v>
      </c>
      <c r="J16" s="186">
        <v>2965</v>
      </c>
      <c r="K16" s="186">
        <v>2873</v>
      </c>
      <c r="L16" s="186">
        <v>2090</v>
      </c>
      <c r="M16" s="186">
        <v>2376</v>
      </c>
      <c r="N16" s="189">
        <f t="shared" si="0"/>
        <v>15605</v>
      </c>
    </row>
    <row r="17" spans="1:14" ht="18" customHeight="1">
      <c r="A17" s="185" t="s">
        <v>31</v>
      </c>
      <c r="B17" s="186">
        <v>135</v>
      </c>
      <c r="C17" s="186">
        <v>98</v>
      </c>
      <c r="D17" s="186">
        <v>93</v>
      </c>
      <c r="E17" s="186">
        <v>135</v>
      </c>
      <c r="F17" s="186">
        <v>222</v>
      </c>
      <c r="G17" s="186">
        <v>578</v>
      </c>
      <c r="H17" s="186">
        <v>939</v>
      </c>
      <c r="I17" s="186">
        <v>1011</v>
      </c>
      <c r="J17" s="186">
        <v>1272</v>
      </c>
      <c r="K17" s="186">
        <v>933</v>
      </c>
      <c r="L17" s="186">
        <v>786</v>
      </c>
      <c r="M17" s="186">
        <v>703</v>
      </c>
      <c r="N17" s="189">
        <f t="shared" si="0"/>
        <v>4483</v>
      </c>
    </row>
    <row r="18" spans="1:14" ht="18" customHeight="1">
      <c r="A18" s="185" t="s">
        <v>37</v>
      </c>
      <c r="B18" s="186">
        <v>67</v>
      </c>
      <c r="C18" s="186">
        <v>42</v>
      </c>
      <c r="D18" s="186">
        <v>21</v>
      </c>
      <c r="E18" s="186">
        <v>41</v>
      </c>
      <c r="F18" s="186">
        <v>57</v>
      </c>
      <c r="G18" s="186">
        <v>125</v>
      </c>
      <c r="H18" s="186">
        <v>503</v>
      </c>
      <c r="I18" s="186">
        <v>743</v>
      </c>
      <c r="J18" s="186">
        <v>332</v>
      </c>
      <c r="K18" s="186">
        <v>557</v>
      </c>
      <c r="L18" s="186">
        <v>515</v>
      </c>
      <c r="M18" s="186">
        <v>295</v>
      </c>
      <c r="N18" s="189">
        <f t="shared" si="0"/>
        <v>1931</v>
      </c>
    </row>
    <row r="19" spans="1:14" ht="18" customHeight="1">
      <c r="A19" s="185" t="s">
        <v>25</v>
      </c>
      <c r="B19" s="186">
        <v>121</v>
      </c>
      <c r="C19" s="186">
        <v>220</v>
      </c>
      <c r="D19" s="186">
        <v>95</v>
      </c>
      <c r="E19" s="186">
        <v>290</v>
      </c>
      <c r="F19" s="186">
        <v>407</v>
      </c>
      <c r="G19" s="186">
        <v>610</v>
      </c>
      <c r="H19" s="186">
        <v>1089</v>
      </c>
      <c r="I19" s="186">
        <v>2486</v>
      </c>
      <c r="J19" s="186">
        <v>2083</v>
      </c>
      <c r="K19" s="186">
        <v>1732</v>
      </c>
      <c r="L19" s="186">
        <v>1385</v>
      </c>
      <c r="M19" s="186">
        <v>1175</v>
      </c>
      <c r="N19" s="189">
        <f t="shared" si="0"/>
        <v>7401</v>
      </c>
    </row>
    <row r="20" spans="1:14" ht="18" customHeight="1">
      <c r="A20" s="185" t="s">
        <v>22</v>
      </c>
      <c r="B20" s="186">
        <v>411</v>
      </c>
      <c r="C20" s="186">
        <v>261</v>
      </c>
      <c r="D20" s="186">
        <v>158</v>
      </c>
      <c r="E20" s="186">
        <v>192</v>
      </c>
      <c r="F20" s="186">
        <v>550</v>
      </c>
      <c r="G20" s="186">
        <v>785</v>
      </c>
      <c r="H20" s="186">
        <v>1783</v>
      </c>
      <c r="I20" s="186">
        <v>2826</v>
      </c>
      <c r="J20" s="186">
        <v>2428</v>
      </c>
      <c r="K20" s="186">
        <v>2068</v>
      </c>
      <c r="L20" s="186">
        <v>1462</v>
      </c>
      <c r="M20" s="186">
        <v>1567</v>
      </c>
      <c r="N20" s="189">
        <f t="shared" si="0"/>
        <v>9394</v>
      </c>
    </row>
    <row r="21" spans="1:14" ht="18" customHeight="1">
      <c r="A21" s="185" t="s">
        <v>50</v>
      </c>
      <c r="B21" s="186">
        <v>18</v>
      </c>
      <c r="C21" s="186">
        <v>24</v>
      </c>
      <c r="D21" s="186">
        <v>19</v>
      </c>
      <c r="E21" s="186">
        <v>14</v>
      </c>
      <c r="F21" s="186">
        <v>19</v>
      </c>
      <c r="G21" s="186">
        <v>49</v>
      </c>
      <c r="H21" s="186">
        <v>82</v>
      </c>
      <c r="I21" s="186">
        <v>106</v>
      </c>
      <c r="J21" s="186">
        <v>101</v>
      </c>
      <c r="K21" s="186">
        <v>116</v>
      </c>
      <c r="L21" s="186">
        <v>47</v>
      </c>
      <c r="M21" s="186">
        <v>92</v>
      </c>
      <c r="N21" s="189">
        <f t="shared" si="0"/>
        <v>432</v>
      </c>
    </row>
    <row r="22" spans="1:14" ht="18" customHeight="1">
      <c r="A22" s="185" t="s">
        <v>23</v>
      </c>
      <c r="B22" s="186">
        <v>515</v>
      </c>
      <c r="C22" s="186">
        <v>495</v>
      </c>
      <c r="D22" s="186">
        <v>612</v>
      </c>
      <c r="E22" s="186">
        <v>451</v>
      </c>
      <c r="F22" s="186">
        <v>487</v>
      </c>
      <c r="G22" s="186">
        <v>666</v>
      </c>
      <c r="H22" s="186">
        <v>1546</v>
      </c>
      <c r="I22" s="186">
        <v>2774</v>
      </c>
      <c r="J22" s="186">
        <v>1822</v>
      </c>
      <c r="K22" s="186">
        <v>1783</v>
      </c>
      <c r="L22" s="186">
        <v>1592</v>
      </c>
      <c r="M22" s="186">
        <v>1362</v>
      </c>
      <c r="N22" s="189">
        <f t="shared" si="0"/>
        <v>9368</v>
      </c>
    </row>
    <row r="23" spans="1:14" ht="18" customHeight="1">
      <c r="A23" s="185" t="s">
        <v>47</v>
      </c>
      <c r="B23" s="186">
        <v>132</v>
      </c>
      <c r="C23" s="186">
        <v>5</v>
      </c>
      <c r="D23" s="186">
        <v>22</v>
      </c>
      <c r="E23" s="186">
        <v>23</v>
      </c>
      <c r="F23" s="186">
        <v>35</v>
      </c>
      <c r="G23" s="186">
        <v>91</v>
      </c>
      <c r="H23" s="186">
        <v>114</v>
      </c>
      <c r="I23" s="186">
        <v>100</v>
      </c>
      <c r="J23" s="186">
        <v>55</v>
      </c>
      <c r="K23" s="186">
        <v>59</v>
      </c>
      <c r="L23" s="186">
        <v>82</v>
      </c>
      <c r="M23" s="186">
        <v>182</v>
      </c>
      <c r="N23" s="189">
        <f t="shared" si="0"/>
        <v>577</v>
      </c>
    </row>
    <row r="24" spans="1:14" ht="18" customHeight="1">
      <c r="A24" s="185" t="s">
        <v>16</v>
      </c>
      <c r="B24" s="186">
        <v>464</v>
      </c>
      <c r="C24" s="186">
        <v>479</v>
      </c>
      <c r="D24" s="186">
        <v>1095</v>
      </c>
      <c r="E24" s="186">
        <v>1346</v>
      </c>
      <c r="F24" s="186">
        <v>1801</v>
      </c>
      <c r="G24" s="186">
        <v>3568</v>
      </c>
      <c r="H24" s="186">
        <v>9310</v>
      </c>
      <c r="I24" s="186">
        <v>8769</v>
      </c>
      <c r="J24" s="186">
        <v>5535</v>
      </c>
      <c r="K24" s="186">
        <v>6408</v>
      </c>
      <c r="L24" s="186">
        <v>7696</v>
      </c>
      <c r="M24" s="186">
        <v>8060</v>
      </c>
      <c r="N24" s="189">
        <f t="shared" si="0"/>
        <v>32367</v>
      </c>
    </row>
    <row r="25" spans="1:14" ht="18" customHeight="1">
      <c r="A25" s="185" t="s">
        <v>49</v>
      </c>
      <c r="B25" s="186">
        <v>5</v>
      </c>
      <c r="C25" s="186">
        <v>3</v>
      </c>
      <c r="D25" s="186">
        <v>5</v>
      </c>
      <c r="E25" s="186">
        <v>22</v>
      </c>
      <c r="F25" s="186">
        <v>16</v>
      </c>
      <c r="G25" s="186">
        <v>69</v>
      </c>
      <c r="H25" s="186">
        <v>146</v>
      </c>
      <c r="I25" s="186">
        <v>167</v>
      </c>
      <c r="J25" s="186">
        <v>65</v>
      </c>
      <c r="K25" s="186">
        <v>72</v>
      </c>
      <c r="L25" s="186">
        <v>72</v>
      </c>
      <c r="M25" s="186">
        <v>110</v>
      </c>
      <c r="N25" s="189">
        <f t="shared" si="0"/>
        <v>498</v>
      </c>
    </row>
    <row r="26" spans="1:14" ht="18" customHeight="1">
      <c r="A26" s="185" t="s">
        <v>43</v>
      </c>
      <c r="B26" s="186">
        <v>28</v>
      </c>
      <c r="C26" s="186">
        <v>15</v>
      </c>
      <c r="D26" s="186">
        <v>21</v>
      </c>
      <c r="E26" s="186">
        <v>19</v>
      </c>
      <c r="F26" s="186">
        <v>27</v>
      </c>
      <c r="G26" s="186">
        <v>67</v>
      </c>
      <c r="H26" s="186">
        <v>168</v>
      </c>
      <c r="I26" s="186">
        <v>434</v>
      </c>
      <c r="J26" s="186">
        <v>213</v>
      </c>
      <c r="K26" s="186">
        <v>180</v>
      </c>
      <c r="L26" s="186">
        <v>105</v>
      </c>
      <c r="M26" s="186">
        <v>158</v>
      </c>
      <c r="N26" s="189">
        <f t="shared" si="0"/>
        <v>992</v>
      </c>
    </row>
    <row r="27" spans="1:14" ht="18" customHeight="1">
      <c r="A27" s="185" t="s">
        <v>52</v>
      </c>
      <c r="B27" s="186">
        <v>5</v>
      </c>
      <c r="C27" s="186">
        <v>30</v>
      </c>
      <c r="D27" s="186">
        <v>31</v>
      </c>
      <c r="E27" s="186">
        <v>5</v>
      </c>
      <c r="F27" s="186">
        <v>12</v>
      </c>
      <c r="G27" s="186">
        <v>40</v>
      </c>
      <c r="H27" s="186">
        <v>86</v>
      </c>
      <c r="I27" s="186">
        <v>77</v>
      </c>
      <c r="J27" s="186">
        <v>74</v>
      </c>
      <c r="K27" s="186">
        <v>99</v>
      </c>
      <c r="L27" s="186">
        <v>37</v>
      </c>
      <c r="M27" s="186">
        <v>116</v>
      </c>
      <c r="N27" s="189">
        <f t="shared" si="0"/>
        <v>360</v>
      </c>
    </row>
    <row r="28" spans="1:14" ht="18" customHeight="1">
      <c r="A28" s="185" t="s">
        <v>29</v>
      </c>
      <c r="B28" s="186">
        <v>74</v>
      </c>
      <c r="C28" s="186">
        <v>63</v>
      </c>
      <c r="D28" s="186">
        <v>161</v>
      </c>
      <c r="E28" s="186">
        <v>182</v>
      </c>
      <c r="F28" s="186">
        <v>218</v>
      </c>
      <c r="G28" s="186">
        <v>290</v>
      </c>
      <c r="H28" s="186">
        <v>1134</v>
      </c>
      <c r="I28" s="186">
        <v>2083</v>
      </c>
      <c r="J28" s="186">
        <v>1605</v>
      </c>
      <c r="K28" s="186">
        <v>1225</v>
      </c>
      <c r="L28" s="186">
        <v>1139</v>
      </c>
      <c r="M28" s="186">
        <v>1181</v>
      </c>
      <c r="N28" s="189">
        <f t="shared" si="0"/>
        <v>5810</v>
      </c>
    </row>
    <row r="29" spans="1:14" ht="18" customHeight="1">
      <c r="A29" s="185" t="s">
        <v>34</v>
      </c>
      <c r="B29" s="186">
        <v>45</v>
      </c>
      <c r="C29" s="186">
        <v>59</v>
      </c>
      <c r="D29" s="186">
        <v>67</v>
      </c>
      <c r="E29" s="186">
        <v>87</v>
      </c>
      <c r="F29" s="186">
        <v>143</v>
      </c>
      <c r="G29" s="186">
        <v>241</v>
      </c>
      <c r="H29" s="186">
        <v>619</v>
      </c>
      <c r="I29" s="186">
        <v>1258</v>
      </c>
      <c r="J29" s="186">
        <v>1245</v>
      </c>
      <c r="K29" s="186">
        <v>491</v>
      </c>
      <c r="L29" s="186">
        <v>530</v>
      </c>
      <c r="M29" s="186">
        <v>398</v>
      </c>
      <c r="N29" s="189">
        <f t="shared" si="0"/>
        <v>3764</v>
      </c>
    </row>
    <row r="30" spans="1:14" ht="18" customHeight="1">
      <c r="A30" s="185" t="s">
        <v>14</v>
      </c>
      <c r="B30" s="186">
        <v>978</v>
      </c>
      <c r="C30" s="186">
        <v>1415</v>
      </c>
      <c r="D30" s="186">
        <v>957</v>
      </c>
      <c r="E30" s="186">
        <v>1318</v>
      </c>
      <c r="F30" s="186">
        <v>1785</v>
      </c>
      <c r="G30" s="186">
        <v>3528</v>
      </c>
      <c r="H30" s="186">
        <v>8894</v>
      </c>
      <c r="I30" s="186">
        <v>12121</v>
      </c>
      <c r="J30" s="186">
        <v>8426</v>
      </c>
      <c r="K30" s="186">
        <v>6630</v>
      </c>
      <c r="L30" s="186">
        <v>4985</v>
      </c>
      <c r="M30" s="186">
        <v>3637</v>
      </c>
      <c r="N30" s="189">
        <f t="shared" si="0"/>
        <v>39422</v>
      </c>
    </row>
    <row r="31" spans="1:14" ht="18" customHeight="1">
      <c r="A31" s="185" t="s">
        <v>38</v>
      </c>
      <c r="B31" s="186">
        <v>33</v>
      </c>
      <c r="C31" s="186">
        <v>38</v>
      </c>
      <c r="D31" s="186">
        <v>40</v>
      </c>
      <c r="E31" s="186">
        <v>75</v>
      </c>
      <c r="F31" s="186">
        <v>39</v>
      </c>
      <c r="G31" s="186">
        <v>169</v>
      </c>
      <c r="H31" s="186">
        <v>193</v>
      </c>
      <c r="I31" s="186">
        <v>397</v>
      </c>
      <c r="J31" s="186">
        <v>669</v>
      </c>
      <c r="K31" s="186">
        <v>576</v>
      </c>
      <c r="L31" s="186">
        <v>363</v>
      </c>
      <c r="M31" s="186">
        <v>254</v>
      </c>
      <c r="N31" s="189">
        <f t="shared" si="0"/>
        <v>1653</v>
      </c>
    </row>
    <row r="32" spans="1:14" ht="18" customHeight="1">
      <c r="A32" s="185" t="s">
        <v>41</v>
      </c>
      <c r="B32" s="186">
        <v>35</v>
      </c>
      <c r="C32" s="186">
        <v>32</v>
      </c>
      <c r="D32" s="186">
        <v>63</v>
      </c>
      <c r="E32" s="186">
        <v>58</v>
      </c>
      <c r="F32" s="186">
        <v>82</v>
      </c>
      <c r="G32" s="186">
        <v>160</v>
      </c>
      <c r="H32" s="186">
        <v>257</v>
      </c>
      <c r="I32" s="186">
        <v>338</v>
      </c>
      <c r="J32" s="186">
        <v>289</v>
      </c>
      <c r="K32" s="186">
        <v>313</v>
      </c>
      <c r="L32" s="186">
        <v>331</v>
      </c>
      <c r="M32" s="186">
        <v>413</v>
      </c>
      <c r="N32" s="189">
        <f t="shared" si="0"/>
        <v>1314</v>
      </c>
    </row>
    <row r="33" spans="1:14" ht="18" customHeight="1">
      <c r="A33" s="185" t="s">
        <v>42</v>
      </c>
      <c r="B33" s="186">
        <v>8</v>
      </c>
      <c r="C33" s="186">
        <v>13</v>
      </c>
      <c r="D33" s="186">
        <v>14</v>
      </c>
      <c r="E33" s="186">
        <v>42</v>
      </c>
      <c r="F33" s="186">
        <v>37</v>
      </c>
      <c r="G33" s="186">
        <v>111</v>
      </c>
      <c r="H33" s="186">
        <v>382</v>
      </c>
      <c r="I33" s="186">
        <v>491</v>
      </c>
      <c r="J33" s="186">
        <v>146</v>
      </c>
      <c r="K33" s="186">
        <v>95</v>
      </c>
      <c r="L33" s="186">
        <v>80</v>
      </c>
      <c r="M33" s="186">
        <v>90</v>
      </c>
      <c r="N33" s="189">
        <f t="shared" si="0"/>
        <v>1244</v>
      </c>
    </row>
    <row r="34" spans="1:14" ht="18" customHeight="1">
      <c r="A34" s="185" t="s">
        <v>44</v>
      </c>
      <c r="B34" s="186">
        <v>14</v>
      </c>
      <c r="C34" s="186">
        <v>18</v>
      </c>
      <c r="D34" s="186">
        <v>10</v>
      </c>
      <c r="E34" s="186">
        <v>11</v>
      </c>
      <c r="F34" s="186">
        <v>62</v>
      </c>
      <c r="G34" s="186">
        <v>102</v>
      </c>
      <c r="H34" s="186">
        <v>181</v>
      </c>
      <c r="I34" s="186">
        <v>238</v>
      </c>
      <c r="J34" s="186">
        <v>153</v>
      </c>
      <c r="K34" s="186">
        <v>244</v>
      </c>
      <c r="L34" s="186">
        <v>179</v>
      </c>
      <c r="M34" s="186">
        <v>148</v>
      </c>
      <c r="N34" s="189">
        <f t="shared" si="0"/>
        <v>789</v>
      </c>
    </row>
    <row r="35" spans="1:14" ht="18" customHeight="1">
      <c r="A35" s="185" t="s">
        <v>30</v>
      </c>
      <c r="B35" s="186">
        <v>92</v>
      </c>
      <c r="C35" s="186">
        <v>105</v>
      </c>
      <c r="D35" s="186">
        <v>91</v>
      </c>
      <c r="E35" s="186">
        <v>151</v>
      </c>
      <c r="F35" s="186">
        <v>189</v>
      </c>
      <c r="G35" s="186">
        <v>364</v>
      </c>
      <c r="H35" s="186">
        <v>1319</v>
      </c>
      <c r="I35" s="186">
        <v>1546</v>
      </c>
      <c r="J35" s="186">
        <v>1551</v>
      </c>
      <c r="K35" s="186">
        <v>1378</v>
      </c>
      <c r="L35" s="186">
        <v>975</v>
      </c>
      <c r="M35" s="186">
        <v>766</v>
      </c>
      <c r="N35" s="189">
        <f t="shared" si="0"/>
        <v>5408</v>
      </c>
    </row>
    <row r="36" spans="1:14" ht="18" customHeight="1">
      <c r="A36" s="185" t="s">
        <v>26</v>
      </c>
      <c r="B36" s="186">
        <v>125</v>
      </c>
      <c r="C36" s="186">
        <v>140</v>
      </c>
      <c r="D36" s="186">
        <v>410</v>
      </c>
      <c r="E36" s="186">
        <v>289</v>
      </c>
      <c r="F36" s="186">
        <v>577</v>
      </c>
      <c r="G36" s="186">
        <v>985</v>
      </c>
      <c r="H36" s="186">
        <v>1121</v>
      </c>
      <c r="I36" s="186">
        <v>1340</v>
      </c>
      <c r="J36" s="186">
        <v>1333</v>
      </c>
      <c r="K36" s="186">
        <v>1503</v>
      </c>
      <c r="L36" s="186">
        <v>1342</v>
      </c>
      <c r="M36" s="186">
        <v>1282</v>
      </c>
      <c r="N36" s="189">
        <f t="shared" si="0"/>
        <v>6320</v>
      </c>
    </row>
    <row r="37" spans="1:14" ht="18" customHeight="1">
      <c r="A37" s="185" t="s">
        <v>19</v>
      </c>
      <c r="B37" s="186">
        <v>521</v>
      </c>
      <c r="C37" s="186">
        <v>405</v>
      </c>
      <c r="D37" s="186">
        <v>636</v>
      </c>
      <c r="E37" s="186">
        <v>794</v>
      </c>
      <c r="F37" s="186">
        <v>1215</v>
      </c>
      <c r="G37" s="186">
        <v>1508</v>
      </c>
      <c r="H37" s="186">
        <v>3201</v>
      </c>
      <c r="I37" s="186">
        <v>5756</v>
      </c>
      <c r="J37" s="186">
        <v>3883</v>
      </c>
      <c r="K37" s="186">
        <v>3987</v>
      </c>
      <c r="L37" s="186">
        <v>3789</v>
      </c>
      <c r="M37" s="186">
        <v>3381</v>
      </c>
      <c r="N37" s="189">
        <f t="shared" si="0"/>
        <v>17919</v>
      </c>
    </row>
    <row r="38" spans="1:14" ht="18" customHeight="1">
      <c r="A38" s="185" t="s">
        <v>80</v>
      </c>
      <c r="B38" s="186">
        <v>116</v>
      </c>
      <c r="C38" s="186">
        <v>571</v>
      </c>
      <c r="D38" s="186">
        <v>450</v>
      </c>
      <c r="E38" s="186">
        <v>504</v>
      </c>
      <c r="F38" s="186">
        <v>343</v>
      </c>
      <c r="G38" s="186">
        <v>686</v>
      </c>
      <c r="H38" s="186">
        <v>2594</v>
      </c>
      <c r="I38" s="186">
        <v>2398</v>
      </c>
      <c r="J38" s="186">
        <v>1926</v>
      </c>
      <c r="K38" s="186">
        <v>2369</v>
      </c>
      <c r="L38" s="186">
        <v>2506</v>
      </c>
      <c r="M38" s="186">
        <v>1536</v>
      </c>
      <c r="N38" s="189">
        <f t="shared" si="0"/>
        <v>9588</v>
      </c>
    </row>
    <row r="39" spans="1:14" ht="18" customHeight="1">
      <c r="A39" s="185" t="s">
        <v>46</v>
      </c>
      <c r="B39" s="186">
        <v>7</v>
      </c>
      <c r="C39" s="186">
        <v>19</v>
      </c>
      <c r="D39" s="186">
        <v>11</v>
      </c>
      <c r="E39" s="186">
        <v>45</v>
      </c>
      <c r="F39" s="186">
        <v>14</v>
      </c>
      <c r="G39" s="186">
        <v>79</v>
      </c>
      <c r="H39" s="186">
        <v>156</v>
      </c>
      <c r="I39" s="186">
        <v>167</v>
      </c>
      <c r="J39" s="186">
        <v>98</v>
      </c>
      <c r="K39" s="186">
        <v>134</v>
      </c>
      <c r="L39" s="186">
        <v>104</v>
      </c>
      <c r="M39" s="186">
        <v>120</v>
      </c>
      <c r="N39" s="189">
        <f t="shared" si="0"/>
        <v>596</v>
      </c>
    </row>
    <row r="40" spans="1:14" ht="30" customHeight="1">
      <c r="A40" s="185" t="s">
        <v>35</v>
      </c>
      <c r="B40" s="186">
        <v>51</v>
      </c>
      <c r="C40" s="186">
        <v>499</v>
      </c>
      <c r="D40" s="186">
        <v>46</v>
      </c>
      <c r="E40" s="186">
        <v>69</v>
      </c>
      <c r="F40" s="186">
        <v>146</v>
      </c>
      <c r="G40" s="186">
        <v>226</v>
      </c>
      <c r="H40" s="186">
        <v>682</v>
      </c>
      <c r="I40" s="186">
        <v>794</v>
      </c>
      <c r="J40" s="186">
        <v>687</v>
      </c>
      <c r="K40" s="186">
        <v>719</v>
      </c>
      <c r="L40" s="186">
        <v>783</v>
      </c>
      <c r="M40" s="186">
        <v>299</v>
      </c>
      <c r="N40" s="189">
        <f t="shared" si="0"/>
        <v>3200</v>
      </c>
    </row>
    <row r="41" spans="1:14" ht="18" customHeight="1">
      <c r="A41" s="185" t="s">
        <v>28</v>
      </c>
      <c r="B41" s="186">
        <v>58</v>
      </c>
      <c r="C41" s="186">
        <v>53</v>
      </c>
      <c r="D41" s="186">
        <v>393</v>
      </c>
      <c r="E41" s="186">
        <v>390</v>
      </c>
      <c r="F41" s="186">
        <v>183</v>
      </c>
      <c r="G41" s="186">
        <v>381</v>
      </c>
      <c r="H41" s="186">
        <v>1756</v>
      </c>
      <c r="I41" s="186">
        <v>1437</v>
      </c>
      <c r="J41" s="186">
        <v>1141</v>
      </c>
      <c r="K41" s="186">
        <v>1516</v>
      </c>
      <c r="L41" s="186">
        <v>1619</v>
      </c>
      <c r="M41" s="186">
        <v>1117</v>
      </c>
      <c r="N41" s="189">
        <f t="shared" si="0"/>
        <v>5792</v>
      </c>
    </row>
    <row r="42" spans="1:14" ht="18" customHeight="1">
      <c r="A42" s="185" t="s">
        <v>39</v>
      </c>
      <c r="B42" s="186">
        <v>60</v>
      </c>
      <c r="C42" s="186">
        <v>58</v>
      </c>
      <c r="D42" s="186">
        <v>93</v>
      </c>
      <c r="E42" s="186">
        <v>77</v>
      </c>
      <c r="F42" s="186">
        <v>50</v>
      </c>
      <c r="G42" s="186">
        <v>102</v>
      </c>
      <c r="H42" s="186">
        <v>219</v>
      </c>
      <c r="I42" s="186">
        <v>226</v>
      </c>
      <c r="J42" s="186">
        <v>410</v>
      </c>
      <c r="K42" s="186">
        <v>784</v>
      </c>
      <c r="L42" s="186">
        <v>455</v>
      </c>
      <c r="M42" s="186">
        <v>617</v>
      </c>
      <c r="N42" s="189">
        <f t="shared" si="0"/>
        <v>1295</v>
      </c>
    </row>
    <row r="43" spans="1:14" ht="18" customHeight="1">
      <c r="A43" s="185" t="s">
        <v>24</v>
      </c>
      <c r="B43" s="186">
        <v>445</v>
      </c>
      <c r="C43" s="186">
        <v>385</v>
      </c>
      <c r="D43" s="186">
        <v>509</v>
      </c>
      <c r="E43" s="186">
        <v>837</v>
      </c>
      <c r="F43" s="186">
        <v>679</v>
      </c>
      <c r="G43" s="186">
        <v>1038</v>
      </c>
      <c r="H43" s="186">
        <v>1500</v>
      </c>
      <c r="I43" s="186">
        <v>1578</v>
      </c>
      <c r="J43" s="186">
        <v>1396</v>
      </c>
      <c r="K43" s="186">
        <v>1633</v>
      </c>
      <c r="L43" s="186">
        <v>1190</v>
      </c>
      <c r="M43" s="186">
        <v>1536</v>
      </c>
      <c r="N43" s="189">
        <f t="shared" si="0"/>
        <v>8367</v>
      </c>
    </row>
    <row r="44" spans="1:14" ht="18" customHeight="1">
      <c r="A44" s="185" t="s">
        <v>17</v>
      </c>
      <c r="B44" s="186">
        <v>1756</v>
      </c>
      <c r="C44" s="186">
        <v>2853</v>
      </c>
      <c r="D44" s="186">
        <v>3605</v>
      </c>
      <c r="E44" s="186">
        <v>3316</v>
      </c>
      <c r="F44" s="186">
        <v>4039</v>
      </c>
      <c r="G44" s="186">
        <v>4609</v>
      </c>
      <c r="H44" s="186">
        <v>4596</v>
      </c>
      <c r="I44" s="186">
        <v>3235</v>
      </c>
      <c r="J44" s="186">
        <v>3653</v>
      </c>
      <c r="K44" s="186">
        <v>4276</v>
      </c>
      <c r="L44" s="186">
        <v>4156</v>
      </c>
      <c r="M44" s="186">
        <v>4584</v>
      </c>
      <c r="N44" s="189">
        <f t="shared" si="0"/>
        <v>31662</v>
      </c>
    </row>
    <row r="45" spans="1:14" ht="18" customHeight="1">
      <c r="A45" s="185" t="s">
        <v>18</v>
      </c>
      <c r="B45" s="186">
        <v>2089</v>
      </c>
      <c r="C45" s="186">
        <v>2180</v>
      </c>
      <c r="D45" s="186">
        <v>2450</v>
      </c>
      <c r="E45" s="186">
        <v>3109</v>
      </c>
      <c r="F45" s="186">
        <v>3359</v>
      </c>
      <c r="G45" s="186">
        <v>3929</v>
      </c>
      <c r="H45" s="186">
        <v>5210</v>
      </c>
      <c r="I45" s="186">
        <v>3227</v>
      </c>
      <c r="J45" s="186">
        <v>2585</v>
      </c>
      <c r="K45" s="186">
        <v>2099</v>
      </c>
      <c r="L45" s="186">
        <v>2378</v>
      </c>
      <c r="M45" s="186">
        <v>2824</v>
      </c>
      <c r="N45" s="189">
        <f t="shared" si="0"/>
        <v>28138</v>
      </c>
    </row>
    <row r="46" spans="1:14" ht="18" customHeight="1">
      <c r="A46" s="185" t="s">
        <v>81</v>
      </c>
      <c r="B46" s="186">
        <v>81</v>
      </c>
      <c r="C46" s="186">
        <v>94</v>
      </c>
      <c r="D46" s="186">
        <v>96</v>
      </c>
      <c r="E46" s="186">
        <v>91</v>
      </c>
      <c r="F46" s="186">
        <v>84</v>
      </c>
      <c r="G46" s="186">
        <v>128</v>
      </c>
      <c r="H46" s="186">
        <v>133</v>
      </c>
      <c r="I46" s="186">
        <v>209</v>
      </c>
      <c r="J46" s="186">
        <v>339</v>
      </c>
      <c r="K46" s="186">
        <v>288</v>
      </c>
      <c r="L46" s="186">
        <v>270</v>
      </c>
      <c r="M46" s="186">
        <v>350</v>
      </c>
      <c r="N46" s="189">
        <f t="shared" si="0"/>
        <v>1255</v>
      </c>
    </row>
    <row r="47" spans="1:14" ht="18" customHeight="1">
      <c r="A47" s="185" t="s">
        <v>82</v>
      </c>
      <c r="B47" s="186">
        <v>26</v>
      </c>
      <c r="C47" s="186">
        <v>53</v>
      </c>
      <c r="D47" s="186">
        <v>95</v>
      </c>
      <c r="E47" s="186">
        <v>79</v>
      </c>
      <c r="F47" s="186">
        <v>56</v>
      </c>
      <c r="G47" s="186">
        <v>166</v>
      </c>
      <c r="H47" s="186">
        <v>165</v>
      </c>
      <c r="I47" s="186">
        <v>321</v>
      </c>
      <c r="J47" s="186">
        <v>648</v>
      </c>
      <c r="K47" s="186">
        <v>186</v>
      </c>
      <c r="L47" s="186">
        <v>114</v>
      </c>
      <c r="M47" s="186">
        <v>155</v>
      </c>
      <c r="N47" s="189">
        <f t="shared" si="0"/>
        <v>1609</v>
      </c>
    </row>
    <row r="48" spans="1:14" ht="18" customHeight="1">
      <c r="A48" s="185" t="s">
        <v>55</v>
      </c>
      <c r="B48" s="186"/>
      <c r="C48" s="186">
        <v>3</v>
      </c>
      <c r="D48" s="186">
        <v>2</v>
      </c>
      <c r="E48" s="186">
        <v>1</v>
      </c>
      <c r="F48" s="186">
        <v>3</v>
      </c>
      <c r="G48" s="186">
        <v>19</v>
      </c>
      <c r="H48" s="186">
        <v>14</v>
      </c>
      <c r="I48" s="186">
        <v>29</v>
      </c>
      <c r="J48" s="186">
        <v>10</v>
      </c>
      <c r="K48" s="186">
        <v>19</v>
      </c>
      <c r="L48" s="186">
        <v>18</v>
      </c>
      <c r="M48" s="186">
        <v>1</v>
      </c>
      <c r="N48" s="189">
        <f t="shared" si="0"/>
        <v>81</v>
      </c>
    </row>
    <row r="49" spans="1:14" ht="18" customHeight="1">
      <c r="A49" s="185" t="s">
        <v>83</v>
      </c>
      <c r="B49" s="186">
        <v>26</v>
      </c>
      <c r="C49" s="186">
        <v>50</v>
      </c>
      <c r="D49" s="186">
        <v>93</v>
      </c>
      <c r="E49" s="186">
        <v>78</v>
      </c>
      <c r="F49" s="186">
        <v>53</v>
      </c>
      <c r="G49" s="186">
        <v>147</v>
      </c>
      <c r="H49" s="186">
        <v>151</v>
      </c>
      <c r="I49" s="186">
        <v>292</v>
      </c>
      <c r="J49" s="186">
        <v>638</v>
      </c>
      <c r="K49" s="186">
        <v>167</v>
      </c>
      <c r="L49" s="186">
        <v>96</v>
      </c>
      <c r="M49" s="186">
        <v>154</v>
      </c>
      <c r="N49" s="189">
        <f t="shared" si="0"/>
        <v>1528</v>
      </c>
    </row>
    <row r="50" spans="1:14" ht="18" customHeight="1">
      <c r="A50" s="185" t="s">
        <v>84</v>
      </c>
      <c r="B50" s="186">
        <v>1144</v>
      </c>
      <c r="C50" s="186">
        <v>449</v>
      </c>
      <c r="D50" s="186">
        <v>651</v>
      </c>
      <c r="E50" s="186">
        <v>706</v>
      </c>
      <c r="F50" s="186">
        <v>1210</v>
      </c>
      <c r="G50" s="186">
        <v>1690</v>
      </c>
      <c r="H50" s="186">
        <v>3468</v>
      </c>
      <c r="I50" s="186">
        <v>3507</v>
      </c>
      <c r="J50" s="186">
        <v>4250</v>
      </c>
      <c r="K50" s="186">
        <v>3155</v>
      </c>
      <c r="L50" s="186">
        <v>2785</v>
      </c>
      <c r="M50" s="186">
        <v>2553</v>
      </c>
      <c r="N50" s="189">
        <f t="shared" si="0"/>
        <v>17075</v>
      </c>
    </row>
    <row r="51" spans="1:14" ht="18" customHeight="1">
      <c r="A51" s="185" t="s">
        <v>85</v>
      </c>
      <c r="B51" s="186">
        <v>1124</v>
      </c>
      <c r="C51" s="186">
        <v>433</v>
      </c>
      <c r="D51" s="186">
        <v>621</v>
      </c>
      <c r="E51" s="186">
        <v>656</v>
      </c>
      <c r="F51" s="186">
        <v>1119</v>
      </c>
      <c r="G51" s="186">
        <v>1512</v>
      </c>
      <c r="H51" s="186">
        <v>2988</v>
      </c>
      <c r="I51" s="186">
        <v>3102</v>
      </c>
      <c r="J51" s="186">
        <v>3065</v>
      </c>
      <c r="K51" s="186">
        <v>2661</v>
      </c>
      <c r="L51" s="186">
        <v>2390</v>
      </c>
      <c r="M51" s="186">
        <v>2217</v>
      </c>
      <c r="N51" s="189">
        <f t="shared" si="0"/>
        <v>14620</v>
      </c>
    </row>
    <row r="52" spans="1:14" ht="18" customHeight="1">
      <c r="A52" s="185" t="s">
        <v>45</v>
      </c>
      <c r="B52" s="186">
        <v>23</v>
      </c>
      <c r="C52" s="186">
        <v>4</v>
      </c>
      <c r="D52" s="186">
        <v>10</v>
      </c>
      <c r="E52" s="186">
        <v>18</v>
      </c>
      <c r="F52" s="186">
        <v>36</v>
      </c>
      <c r="G52" s="186">
        <v>87</v>
      </c>
      <c r="H52" s="186">
        <v>81</v>
      </c>
      <c r="I52" s="186">
        <v>163</v>
      </c>
      <c r="J52" s="186">
        <v>200</v>
      </c>
      <c r="K52" s="186">
        <v>173</v>
      </c>
      <c r="L52" s="186">
        <v>119</v>
      </c>
      <c r="M52" s="186">
        <v>87</v>
      </c>
      <c r="N52" s="189">
        <f t="shared" si="0"/>
        <v>622</v>
      </c>
    </row>
    <row r="53" spans="1:14" ht="18" customHeight="1">
      <c r="A53" s="185" t="s">
        <v>21</v>
      </c>
      <c r="B53" s="186">
        <v>1101</v>
      </c>
      <c r="C53" s="186">
        <v>429</v>
      </c>
      <c r="D53" s="186">
        <v>611</v>
      </c>
      <c r="E53" s="186">
        <v>638</v>
      </c>
      <c r="F53" s="186">
        <v>1083</v>
      </c>
      <c r="G53" s="186">
        <v>1425</v>
      </c>
      <c r="H53" s="186">
        <v>2907</v>
      </c>
      <c r="I53" s="186">
        <v>2939</v>
      </c>
      <c r="J53" s="186">
        <v>2862</v>
      </c>
      <c r="K53" s="186">
        <v>2488</v>
      </c>
      <c r="L53" s="186">
        <v>2270</v>
      </c>
      <c r="M53" s="186">
        <v>2130</v>
      </c>
      <c r="N53" s="189">
        <f t="shared" si="0"/>
        <v>13995</v>
      </c>
    </row>
    <row r="54" spans="1:14" ht="30" customHeight="1">
      <c r="A54" s="185" t="s">
        <v>86</v>
      </c>
      <c r="B54" s="186"/>
      <c r="C54" s="186"/>
      <c r="D54" s="186"/>
      <c r="E54" s="186"/>
      <c r="F54" s="186"/>
      <c r="G54" s="186"/>
      <c r="H54" s="186"/>
      <c r="I54" s="186"/>
      <c r="J54" s="186">
        <v>3</v>
      </c>
      <c r="K54" s="186"/>
      <c r="L54" s="186">
        <v>1</v>
      </c>
      <c r="M54" s="186"/>
      <c r="N54" s="189">
        <f t="shared" si="0"/>
        <v>3</v>
      </c>
    </row>
    <row r="55" spans="1:14" ht="30" customHeight="1">
      <c r="A55" s="185" t="s">
        <v>87</v>
      </c>
      <c r="B55" s="186">
        <v>20</v>
      </c>
      <c r="C55" s="186">
        <v>16</v>
      </c>
      <c r="D55" s="186">
        <v>30</v>
      </c>
      <c r="E55" s="186">
        <v>50</v>
      </c>
      <c r="F55" s="186">
        <v>91</v>
      </c>
      <c r="G55" s="186">
        <v>178</v>
      </c>
      <c r="H55" s="186">
        <v>480</v>
      </c>
      <c r="I55" s="186">
        <v>405</v>
      </c>
      <c r="J55" s="186">
        <v>1185</v>
      </c>
      <c r="K55" s="186">
        <v>494</v>
      </c>
      <c r="L55" s="186">
        <v>395</v>
      </c>
      <c r="M55" s="186">
        <v>336</v>
      </c>
      <c r="N55" s="189">
        <f t="shared" si="0"/>
        <v>2455</v>
      </c>
    </row>
    <row r="56" spans="1:14" ht="18" customHeight="1">
      <c r="A56" s="185" t="s">
        <v>54</v>
      </c>
      <c r="B56" s="186">
        <v>3</v>
      </c>
      <c r="C56" s="186"/>
      <c r="D56" s="186">
        <v>3</v>
      </c>
      <c r="E56" s="186">
        <v>14</v>
      </c>
      <c r="F56" s="186">
        <v>2</v>
      </c>
      <c r="G56" s="186">
        <v>12</v>
      </c>
      <c r="H56" s="186">
        <v>8</v>
      </c>
      <c r="I56" s="186">
        <v>18</v>
      </c>
      <c r="J56" s="186">
        <v>236</v>
      </c>
      <c r="K56" s="186">
        <v>83</v>
      </c>
      <c r="L56" s="186">
        <v>44</v>
      </c>
      <c r="M56" s="186">
        <v>41</v>
      </c>
      <c r="N56" s="189">
        <f t="shared" si="0"/>
        <v>296</v>
      </c>
    </row>
    <row r="57" spans="1:14" ht="42.95" customHeight="1">
      <c r="A57" s="185" t="s">
        <v>88</v>
      </c>
      <c r="B57" s="186">
        <v>17</v>
      </c>
      <c r="C57" s="186">
        <v>16</v>
      </c>
      <c r="D57" s="186">
        <v>27</v>
      </c>
      <c r="E57" s="186">
        <v>36</v>
      </c>
      <c r="F57" s="186">
        <v>89</v>
      </c>
      <c r="G57" s="186">
        <v>166</v>
      </c>
      <c r="H57" s="186">
        <v>472</v>
      </c>
      <c r="I57" s="186">
        <v>387</v>
      </c>
      <c r="J57" s="186">
        <v>949</v>
      </c>
      <c r="K57" s="186">
        <v>411</v>
      </c>
      <c r="L57" s="186">
        <v>351</v>
      </c>
      <c r="M57" s="186">
        <v>295</v>
      </c>
      <c r="N57" s="189">
        <f t="shared" si="0"/>
        <v>2159</v>
      </c>
    </row>
    <row r="58" spans="1:14" ht="18" customHeight="1">
      <c r="A58" s="185" t="s">
        <v>89</v>
      </c>
      <c r="B58" s="186">
        <v>761</v>
      </c>
      <c r="C58" s="186">
        <v>659</v>
      </c>
      <c r="D58" s="186">
        <v>748</v>
      </c>
      <c r="E58" s="186">
        <v>774</v>
      </c>
      <c r="F58" s="186">
        <v>792</v>
      </c>
      <c r="G58" s="186">
        <v>1151</v>
      </c>
      <c r="H58" s="186">
        <v>1937</v>
      </c>
      <c r="I58" s="186">
        <v>2597</v>
      </c>
      <c r="J58" s="186">
        <v>3305</v>
      </c>
      <c r="K58" s="186">
        <v>2605</v>
      </c>
      <c r="L58" s="186">
        <v>2723</v>
      </c>
      <c r="M58" s="186">
        <v>2822</v>
      </c>
      <c r="N58" s="189">
        <f t="shared" si="0"/>
        <v>12724</v>
      </c>
    </row>
    <row r="59" spans="1:14" ht="18" customHeight="1">
      <c r="A59" s="185" t="s">
        <v>48</v>
      </c>
      <c r="B59" s="186">
        <v>34</v>
      </c>
      <c r="C59" s="186">
        <v>28</v>
      </c>
      <c r="D59" s="186">
        <v>12</v>
      </c>
      <c r="E59" s="186">
        <v>22</v>
      </c>
      <c r="F59" s="186">
        <v>37</v>
      </c>
      <c r="G59" s="186">
        <v>19</v>
      </c>
      <c r="H59" s="186">
        <v>86</v>
      </c>
      <c r="I59" s="186">
        <v>123</v>
      </c>
      <c r="J59" s="186">
        <v>59</v>
      </c>
      <c r="K59" s="186">
        <v>173</v>
      </c>
      <c r="L59" s="186">
        <v>86</v>
      </c>
      <c r="M59" s="186">
        <v>96</v>
      </c>
      <c r="N59" s="189">
        <f t="shared" si="0"/>
        <v>420</v>
      </c>
    </row>
    <row r="60" spans="1:14" ht="18" customHeight="1">
      <c r="A60" s="185" t="s">
        <v>53</v>
      </c>
      <c r="B60" s="186">
        <v>4</v>
      </c>
      <c r="C60" s="186">
        <v>5</v>
      </c>
      <c r="D60" s="186">
        <v>2</v>
      </c>
      <c r="E60" s="186">
        <v>12</v>
      </c>
      <c r="F60" s="186">
        <v>4</v>
      </c>
      <c r="G60" s="186">
        <v>34</v>
      </c>
      <c r="H60" s="186">
        <v>31</v>
      </c>
      <c r="I60" s="186">
        <v>52</v>
      </c>
      <c r="J60" s="186">
        <v>222</v>
      </c>
      <c r="K60" s="186">
        <v>70</v>
      </c>
      <c r="L60" s="186">
        <v>53</v>
      </c>
      <c r="M60" s="186">
        <v>28</v>
      </c>
      <c r="N60" s="189">
        <f t="shared" si="0"/>
        <v>366</v>
      </c>
    </row>
    <row r="61" spans="1:14" ht="18" customHeight="1">
      <c r="A61" s="185" t="s">
        <v>56</v>
      </c>
      <c r="B61" s="186"/>
      <c r="C61" s="186"/>
      <c r="D61" s="186">
        <v>4</v>
      </c>
      <c r="E61" s="186">
        <v>2</v>
      </c>
      <c r="F61" s="186">
        <v>6</v>
      </c>
      <c r="G61" s="186">
        <v>7</v>
      </c>
      <c r="H61" s="186">
        <v>31</v>
      </c>
      <c r="I61" s="186">
        <v>14</v>
      </c>
      <c r="J61" s="186">
        <v>16</v>
      </c>
      <c r="K61" s="186">
        <v>10</v>
      </c>
      <c r="L61" s="186">
        <v>26</v>
      </c>
      <c r="M61" s="186">
        <v>14</v>
      </c>
      <c r="N61" s="189">
        <f t="shared" si="0"/>
        <v>80</v>
      </c>
    </row>
    <row r="62" spans="1:14" ht="18" customHeight="1">
      <c r="A62" s="185" t="s">
        <v>33</v>
      </c>
      <c r="B62" s="186">
        <v>8</v>
      </c>
      <c r="C62" s="186">
        <v>5</v>
      </c>
      <c r="D62" s="186">
        <v>89</v>
      </c>
      <c r="E62" s="186">
        <v>46</v>
      </c>
      <c r="F62" s="186">
        <v>54</v>
      </c>
      <c r="G62" s="186">
        <v>293</v>
      </c>
      <c r="H62" s="186">
        <v>908</v>
      </c>
      <c r="I62" s="186">
        <v>1109</v>
      </c>
      <c r="J62" s="186">
        <v>1163</v>
      </c>
      <c r="K62" s="186">
        <v>965</v>
      </c>
      <c r="L62" s="186">
        <v>1147</v>
      </c>
      <c r="M62" s="186">
        <v>1061</v>
      </c>
      <c r="N62" s="189">
        <f t="shared" si="0"/>
        <v>3675</v>
      </c>
    </row>
    <row r="63" spans="1:14" ht="18" customHeight="1">
      <c r="A63" s="185" t="s">
        <v>90</v>
      </c>
      <c r="B63" s="186">
        <v>715</v>
      </c>
      <c r="C63" s="186">
        <v>621</v>
      </c>
      <c r="D63" s="186">
        <v>641</v>
      </c>
      <c r="E63" s="186">
        <v>692</v>
      </c>
      <c r="F63" s="186">
        <v>691</v>
      </c>
      <c r="G63" s="186">
        <v>798</v>
      </c>
      <c r="H63" s="186">
        <v>881</v>
      </c>
      <c r="I63" s="186">
        <v>1299</v>
      </c>
      <c r="J63" s="186">
        <v>1845</v>
      </c>
      <c r="K63" s="186">
        <v>1387</v>
      </c>
      <c r="L63" s="186">
        <v>1411</v>
      </c>
      <c r="M63" s="186">
        <v>1623</v>
      </c>
      <c r="N63" s="189">
        <f t="shared" si="0"/>
        <v>8183</v>
      </c>
    </row>
    <row r="64" spans="1:14" ht="42.95" customHeight="1">
      <c r="A64" s="185" t="s">
        <v>91</v>
      </c>
      <c r="B64" s="186">
        <v>46</v>
      </c>
      <c r="C64" s="186">
        <v>14</v>
      </c>
      <c r="D64" s="186">
        <v>7</v>
      </c>
      <c r="E64" s="186">
        <v>11</v>
      </c>
      <c r="F64" s="186">
        <v>16</v>
      </c>
      <c r="G64" s="186">
        <v>38</v>
      </c>
      <c r="H64" s="186">
        <v>103</v>
      </c>
      <c r="I64" s="186">
        <v>277</v>
      </c>
      <c r="J64" s="186">
        <v>158</v>
      </c>
      <c r="K64" s="186">
        <v>113</v>
      </c>
      <c r="L64" s="186">
        <v>93</v>
      </c>
      <c r="M64" s="186">
        <v>77</v>
      </c>
      <c r="N64" s="189">
        <f t="shared" si="0"/>
        <v>670</v>
      </c>
    </row>
    <row r="65" spans="1:14" ht="18" customHeight="1">
      <c r="A65" s="185" t="s">
        <v>51</v>
      </c>
      <c r="B65" s="186">
        <v>35</v>
      </c>
      <c r="C65" s="186">
        <v>8</v>
      </c>
      <c r="D65" s="186">
        <v>6</v>
      </c>
      <c r="E65" s="186">
        <v>9</v>
      </c>
      <c r="F65" s="186">
        <v>13</v>
      </c>
      <c r="G65" s="186">
        <v>31</v>
      </c>
      <c r="H65" s="186">
        <v>81</v>
      </c>
      <c r="I65" s="186">
        <v>105</v>
      </c>
      <c r="J65" s="186">
        <v>93</v>
      </c>
      <c r="K65" s="186">
        <v>73</v>
      </c>
      <c r="L65" s="186">
        <v>81</v>
      </c>
      <c r="M65" s="186">
        <v>63</v>
      </c>
      <c r="N65" s="189">
        <f t="shared" si="0"/>
        <v>381</v>
      </c>
    </row>
    <row r="66" spans="1:14" ht="30" customHeight="1">
      <c r="A66" s="185" t="s">
        <v>92</v>
      </c>
      <c r="B66" s="186">
        <v>11</v>
      </c>
      <c r="C66" s="186">
        <v>6</v>
      </c>
      <c r="D66" s="186">
        <v>1</v>
      </c>
      <c r="E66" s="186">
        <v>2</v>
      </c>
      <c r="F66" s="186">
        <v>3</v>
      </c>
      <c r="G66" s="186">
        <v>7</v>
      </c>
      <c r="H66" s="186">
        <v>22</v>
      </c>
      <c r="I66" s="186">
        <v>172</v>
      </c>
      <c r="J66" s="186">
        <v>65</v>
      </c>
      <c r="K66" s="186">
        <v>40</v>
      </c>
      <c r="L66" s="186">
        <v>12</v>
      </c>
      <c r="M66" s="186">
        <v>14</v>
      </c>
      <c r="N66" s="189">
        <f t="shared" si="0"/>
        <v>289</v>
      </c>
    </row>
  </sheetData>
  <phoneticPr fontId="13" type="noConversion"/>
  <pageMargins left="0" right="0" top="0" bottom="0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D671-E0B6-4D8B-BE15-718235EBE4DA}">
  <sheetPr>
    <tabColor theme="4" tint="0.39997558519241921"/>
    <outlinePr summaryBelow="0"/>
  </sheetPr>
  <dimension ref="A1:N66"/>
  <sheetViews>
    <sheetView workbookViewId="0">
      <selection activeCell="R6" sqref="R6"/>
    </sheetView>
  </sheetViews>
  <sheetFormatPr defaultColWidth="8.625" defaultRowHeight="15"/>
  <cols>
    <col min="1" max="1" width="18.25" style="28" customWidth="1"/>
    <col min="2" max="13" width="7.625" style="153" customWidth="1"/>
    <col min="14" max="14" width="11" style="143" customWidth="1"/>
    <col min="15" max="16384" width="8.625" style="28"/>
  </cols>
  <sheetData>
    <row r="1" spans="1:14" ht="23.1" customHeight="1">
      <c r="A1" s="38" t="s">
        <v>70</v>
      </c>
      <c r="B1" s="144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0"/>
    </row>
    <row r="2" spans="1:14" ht="9.9499999999999993" customHeight="1">
      <c r="A2" s="34" t="s">
        <v>71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1"/>
    </row>
    <row r="3" spans="1:14" ht="18" customHeight="1">
      <c r="A3" s="35" t="s">
        <v>71</v>
      </c>
      <c r="B3" s="148"/>
      <c r="C3" s="148"/>
      <c r="D3" s="148"/>
      <c r="E3" s="149" t="s">
        <v>72</v>
      </c>
      <c r="F3" s="150"/>
      <c r="G3" s="150"/>
      <c r="H3" s="151"/>
      <c r="I3" s="151"/>
      <c r="J3" s="151"/>
      <c r="K3" s="151"/>
      <c r="L3" s="151"/>
      <c r="M3" s="151"/>
    </row>
    <row r="4" spans="1:14" ht="42.95" customHeight="1">
      <c r="A4" s="36"/>
      <c r="B4" s="152"/>
      <c r="C4" s="152"/>
      <c r="D4" s="152"/>
      <c r="E4" s="149" t="s">
        <v>74</v>
      </c>
      <c r="F4" s="150"/>
      <c r="G4" s="150"/>
      <c r="H4" s="151"/>
      <c r="I4" s="151"/>
      <c r="J4" s="151"/>
      <c r="K4" s="151"/>
      <c r="L4" s="151"/>
      <c r="M4" s="151"/>
      <c r="N4" s="142" t="s">
        <v>71</v>
      </c>
    </row>
    <row r="5" spans="1:14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4" ht="18" customHeight="1">
      <c r="A6" s="183" t="s">
        <v>75</v>
      </c>
      <c r="B6" s="183">
        <v>186062</v>
      </c>
      <c r="C6" s="183">
        <v>193345</v>
      </c>
      <c r="D6" s="183">
        <v>224146</v>
      </c>
      <c r="E6" s="183">
        <v>263629</v>
      </c>
      <c r="F6" s="183">
        <v>308983</v>
      </c>
      <c r="G6" s="183">
        <v>419217</v>
      </c>
      <c r="H6" s="183">
        <v>533760</v>
      </c>
      <c r="I6" s="183">
        <v>542599</v>
      </c>
      <c r="J6" s="183">
        <v>330510</v>
      </c>
      <c r="K6" s="183">
        <v>293114</v>
      </c>
      <c r="L6" s="183">
        <v>259582</v>
      </c>
      <c r="M6" s="183">
        <v>270256</v>
      </c>
      <c r="N6" s="183">
        <f>SUM(B6:J6)</f>
        <v>3002251</v>
      </c>
    </row>
    <row r="7" spans="1:14" ht="18" customHeight="1">
      <c r="A7" s="184" t="s">
        <v>76</v>
      </c>
      <c r="B7" s="184">
        <v>143633</v>
      </c>
      <c r="C7" s="184">
        <v>147799</v>
      </c>
      <c r="D7" s="184">
        <v>155936</v>
      </c>
      <c r="E7" s="184">
        <v>182220</v>
      </c>
      <c r="F7" s="184">
        <v>210604</v>
      </c>
      <c r="G7" s="184">
        <v>298554</v>
      </c>
      <c r="H7" s="184">
        <v>387822</v>
      </c>
      <c r="I7" s="184">
        <v>391526</v>
      </c>
      <c r="J7" s="184">
        <v>213448</v>
      </c>
      <c r="K7" s="184">
        <v>188608</v>
      </c>
      <c r="L7" s="184">
        <v>169032</v>
      </c>
      <c r="M7" s="184">
        <v>186484</v>
      </c>
      <c r="N7" s="184">
        <f>SUM(B7:J7)</f>
        <v>2131542</v>
      </c>
    </row>
    <row r="8" spans="1:14" ht="18" customHeight="1">
      <c r="A8" s="190" t="s">
        <v>77</v>
      </c>
      <c r="B8" s="190">
        <v>42429</v>
      </c>
      <c r="C8" s="190">
        <v>45546</v>
      </c>
      <c r="D8" s="190">
        <v>68210</v>
      </c>
      <c r="E8" s="190">
        <v>81409</v>
      </c>
      <c r="F8" s="190">
        <v>98379</v>
      </c>
      <c r="G8" s="190">
        <v>120663</v>
      </c>
      <c r="H8" s="190">
        <v>145938</v>
      </c>
      <c r="I8" s="190">
        <v>151073</v>
      </c>
      <c r="J8" s="190">
        <v>117062</v>
      </c>
      <c r="K8" s="190">
        <v>104506</v>
      </c>
      <c r="L8" s="190">
        <v>90550</v>
      </c>
      <c r="M8" s="190">
        <v>83772</v>
      </c>
      <c r="N8" s="199">
        <f>SUM(B8:J8)</f>
        <v>870709</v>
      </c>
    </row>
    <row r="9" spans="1:14" ht="18" customHeight="1">
      <c r="A9" s="185" t="s">
        <v>78</v>
      </c>
      <c r="B9" s="186">
        <v>36962</v>
      </c>
      <c r="C9" s="186">
        <v>38692</v>
      </c>
      <c r="D9" s="186">
        <v>57382</v>
      </c>
      <c r="E9" s="186">
        <v>70357</v>
      </c>
      <c r="F9" s="186">
        <v>84372</v>
      </c>
      <c r="G9" s="186">
        <v>105489</v>
      </c>
      <c r="H9" s="186">
        <v>127456</v>
      </c>
      <c r="I9" s="186">
        <v>132328</v>
      </c>
      <c r="J9" s="186">
        <v>100943</v>
      </c>
      <c r="K9" s="186">
        <v>89608</v>
      </c>
      <c r="L9" s="186">
        <v>79348</v>
      </c>
      <c r="M9" s="186">
        <v>72552</v>
      </c>
      <c r="N9" s="189">
        <f>SUM(B9:J9)</f>
        <v>753981</v>
      </c>
    </row>
    <row r="10" spans="1:14" ht="18" customHeight="1">
      <c r="A10" s="185" t="s">
        <v>79</v>
      </c>
      <c r="B10" s="186">
        <v>24641</v>
      </c>
      <c r="C10" s="186">
        <v>25673</v>
      </c>
      <c r="D10" s="186">
        <v>33258</v>
      </c>
      <c r="E10" s="186">
        <v>43319</v>
      </c>
      <c r="F10" s="186">
        <v>55321</v>
      </c>
      <c r="G10" s="186">
        <v>70506</v>
      </c>
      <c r="H10" s="186">
        <v>86043</v>
      </c>
      <c r="I10" s="186">
        <v>89351</v>
      </c>
      <c r="J10" s="186">
        <v>62369</v>
      </c>
      <c r="K10" s="186">
        <v>57641</v>
      </c>
      <c r="L10" s="186">
        <v>50578</v>
      </c>
      <c r="M10" s="186">
        <v>43837</v>
      </c>
      <c r="N10" s="189">
        <f t="shared" ref="N10:N66" si="0">SUM(B10:J10)</f>
        <v>490481</v>
      </c>
    </row>
    <row r="11" spans="1:14" ht="18" customHeight="1">
      <c r="A11" s="185" t="s">
        <v>32</v>
      </c>
      <c r="B11" s="186">
        <v>474</v>
      </c>
      <c r="C11" s="186">
        <v>671</v>
      </c>
      <c r="D11" s="186">
        <v>754</v>
      </c>
      <c r="E11" s="186">
        <v>903</v>
      </c>
      <c r="F11" s="186">
        <v>1347</v>
      </c>
      <c r="G11" s="186">
        <v>1294</v>
      </c>
      <c r="H11" s="186">
        <v>1584</v>
      </c>
      <c r="I11" s="186">
        <v>1744</v>
      </c>
      <c r="J11" s="186">
        <v>1287</v>
      </c>
      <c r="K11" s="186">
        <v>1727</v>
      </c>
      <c r="L11" s="186">
        <v>942</v>
      </c>
      <c r="M11" s="186">
        <v>868</v>
      </c>
      <c r="N11" s="189">
        <f t="shared" si="0"/>
        <v>10058</v>
      </c>
    </row>
    <row r="12" spans="1:14" ht="18" customHeight="1">
      <c r="A12" s="185" t="s">
        <v>40</v>
      </c>
      <c r="B12" s="186">
        <v>144</v>
      </c>
      <c r="C12" s="186">
        <v>222</v>
      </c>
      <c r="D12" s="186">
        <v>357</v>
      </c>
      <c r="E12" s="186">
        <v>553</v>
      </c>
      <c r="F12" s="186">
        <v>642</v>
      </c>
      <c r="G12" s="186">
        <v>517</v>
      </c>
      <c r="H12" s="186">
        <v>458</v>
      </c>
      <c r="I12" s="186">
        <v>554</v>
      </c>
      <c r="J12" s="186">
        <v>543</v>
      </c>
      <c r="K12" s="186">
        <v>376</v>
      </c>
      <c r="L12" s="186">
        <v>363</v>
      </c>
      <c r="M12" s="186">
        <v>391</v>
      </c>
      <c r="N12" s="189">
        <f t="shared" si="0"/>
        <v>3990</v>
      </c>
    </row>
    <row r="13" spans="1:14" ht="18" customHeight="1">
      <c r="A13" s="185" t="s">
        <v>36</v>
      </c>
      <c r="B13" s="186">
        <v>196</v>
      </c>
      <c r="C13" s="186">
        <v>342</v>
      </c>
      <c r="D13" s="186">
        <v>509</v>
      </c>
      <c r="E13" s="186">
        <v>477</v>
      </c>
      <c r="F13" s="186">
        <v>799</v>
      </c>
      <c r="G13" s="186">
        <v>929</v>
      </c>
      <c r="H13" s="186">
        <v>1295</v>
      </c>
      <c r="I13" s="186">
        <v>1244</v>
      </c>
      <c r="J13" s="186">
        <v>908</v>
      </c>
      <c r="K13" s="186">
        <v>729</v>
      </c>
      <c r="L13" s="186">
        <v>513</v>
      </c>
      <c r="M13" s="186">
        <v>565</v>
      </c>
      <c r="N13" s="189">
        <f t="shared" si="0"/>
        <v>6699</v>
      </c>
    </row>
    <row r="14" spans="1:14" ht="18" customHeight="1">
      <c r="A14" s="185" t="s">
        <v>27</v>
      </c>
      <c r="B14" s="186">
        <v>799</v>
      </c>
      <c r="C14" s="186">
        <v>1039</v>
      </c>
      <c r="D14" s="186">
        <v>1265</v>
      </c>
      <c r="E14" s="186">
        <v>1426</v>
      </c>
      <c r="F14" s="186">
        <v>1859</v>
      </c>
      <c r="G14" s="186">
        <v>2106</v>
      </c>
      <c r="H14" s="186">
        <v>2238</v>
      </c>
      <c r="I14" s="186">
        <v>1801</v>
      </c>
      <c r="J14" s="186">
        <v>2268</v>
      </c>
      <c r="K14" s="186">
        <v>2563</v>
      </c>
      <c r="L14" s="186">
        <v>1756</v>
      </c>
      <c r="M14" s="186">
        <v>1430</v>
      </c>
      <c r="N14" s="189">
        <f t="shared" si="0"/>
        <v>14801</v>
      </c>
    </row>
    <row r="15" spans="1:14" ht="18" customHeight="1">
      <c r="A15" s="185" t="s">
        <v>15</v>
      </c>
      <c r="B15" s="186">
        <v>2940</v>
      </c>
      <c r="C15" s="186">
        <v>2949</v>
      </c>
      <c r="D15" s="186">
        <v>3895</v>
      </c>
      <c r="E15" s="186">
        <v>5294</v>
      </c>
      <c r="F15" s="186">
        <v>10255</v>
      </c>
      <c r="G15" s="186">
        <v>12895</v>
      </c>
      <c r="H15" s="186">
        <v>15157</v>
      </c>
      <c r="I15" s="186">
        <v>16319</v>
      </c>
      <c r="J15" s="186">
        <v>10339</v>
      </c>
      <c r="K15" s="186">
        <v>7987</v>
      </c>
      <c r="L15" s="186">
        <v>5906</v>
      </c>
      <c r="M15" s="186">
        <v>5056</v>
      </c>
      <c r="N15" s="189">
        <f t="shared" si="0"/>
        <v>80043</v>
      </c>
    </row>
    <row r="16" spans="1:14" ht="18" customHeight="1">
      <c r="A16" s="185" t="s">
        <v>20</v>
      </c>
      <c r="B16" s="186">
        <v>1840</v>
      </c>
      <c r="C16" s="186">
        <v>1631</v>
      </c>
      <c r="D16" s="186">
        <v>2642</v>
      </c>
      <c r="E16" s="186">
        <v>2946</v>
      </c>
      <c r="F16" s="186">
        <v>3613</v>
      </c>
      <c r="G16" s="186">
        <v>7050</v>
      </c>
      <c r="H16" s="186">
        <v>10027</v>
      </c>
      <c r="I16" s="186">
        <v>7537</v>
      </c>
      <c r="J16" s="186">
        <v>4185</v>
      </c>
      <c r="K16" s="186">
        <v>3985</v>
      </c>
      <c r="L16" s="186">
        <v>3955</v>
      </c>
      <c r="M16" s="186">
        <v>3174</v>
      </c>
      <c r="N16" s="189">
        <f t="shared" si="0"/>
        <v>41471</v>
      </c>
    </row>
    <row r="17" spans="1:14" ht="18" customHeight="1">
      <c r="A17" s="185" t="s">
        <v>31</v>
      </c>
      <c r="B17" s="186">
        <v>872</v>
      </c>
      <c r="C17" s="186">
        <v>1148</v>
      </c>
      <c r="D17" s="186">
        <v>982</v>
      </c>
      <c r="E17" s="186">
        <v>1017</v>
      </c>
      <c r="F17" s="186">
        <v>977</v>
      </c>
      <c r="G17" s="186">
        <v>1416</v>
      </c>
      <c r="H17" s="186">
        <v>1848</v>
      </c>
      <c r="I17" s="186">
        <v>1547</v>
      </c>
      <c r="J17" s="186">
        <v>1320</v>
      </c>
      <c r="K17" s="186">
        <v>1119</v>
      </c>
      <c r="L17" s="186">
        <v>1011</v>
      </c>
      <c r="M17" s="186">
        <v>1058</v>
      </c>
      <c r="N17" s="189">
        <f t="shared" si="0"/>
        <v>11127</v>
      </c>
    </row>
    <row r="18" spans="1:14" ht="18" customHeight="1">
      <c r="A18" s="185" t="s">
        <v>37</v>
      </c>
      <c r="B18" s="186">
        <v>194</v>
      </c>
      <c r="C18" s="186">
        <v>306</v>
      </c>
      <c r="D18" s="186">
        <v>553</v>
      </c>
      <c r="E18" s="186">
        <v>467</v>
      </c>
      <c r="F18" s="186">
        <v>513</v>
      </c>
      <c r="G18" s="186">
        <v>505</v>
      </c>
      <c r="H18" s="186">
        <v>735</v>
      </c>
      <c r="I18" s="186">
        <v>1553</v>
      </c>
      <c r="J18" s="186">
        <v>725</v>
      </c>
      <c r="K18" s="186">
        <v>527</v>
      </c>
      <c r="L18" s="186">
        <v>404</v>
      </c>
      <c r="M18" s="186">
        <v>347</v>
      </c>
      <c r="N18" s="189">
        <f t="shared" si="0"/>
        <v>5551</v>
      </c>
    </row>
    <row r="19" spans="1:14" ht="18" customHeight="1">
      <c r="A19" s="185" t="s">
        <v>25</v>
      </c>
      <c r="B19" s="186">
        <v>944</v>
      </c>
      <c r="C19" s="186">
        <v>962</v>
      </c>
      <c r="D19" s="186">
        <v>1547</v>
      </c>
      <c r="E19" s="186">
        <v>1749</v>
      </c>
      <c r="F19" s="186">
        <v>2140</v>
      </c>
      <c r="G19" s="186">
        <v>1929</v>
      </c>
      <c r="H19" s="186">
        <v>2532</v>
      </c>
      <c r="I19" s="186">
        <v>2949</v>
      </c>
      <c r="J19" s="186">
        <v>2290</v>
      </c>
      <c r="K19" s="186">
        <v>1947</v>
      </c>
      <c r="L19" s="186">
        <v>1666</v>
      </c>
      <c r="M19" s="186">
        <v>1599</v>
      </c>
      <c r="N19" s="189">
        <f t="shared" si="0"/>
        <v>17042</v>
      </c>
    </row>
    <row r="20" spans="1:14" ht="18" customHeight="1">
      <c r="A20" s="185" t="s">
        <v>22</v>
      </c>
      <c r="B20" s="186">
        <v>1016</v>
      </c>
      <c r="C20" s="186">
        <v>1148</v>
      </c>
      <c r="D20" s="186">
        <v>1177</v>
      </c>
      <c r="E20" s="186">
        <v>1605</v>
      </c>
      <c r="F20" s="186">
        <v>2419</v>
      </c>
      <c r="G20" s="186">
        <v>3216</v>
      </c>
      <c r="H20" s="186">
        <v>2502</v>
      </c>
      <c r="I20" s="186">
        <v>3350</v>
      </c>
      <c r="J20" s="186">
        <v>2559</v>
      </c>
      <c r="K20" s="186">
        <v>2170</v>
      </c>
      <c r="L20" s="186">
        <v>1671</v>
      </c>
      <c r="M20" s="186">
        <v>1424</v>
      </c>
      <c r="N20" s="189">
        <f t="shared" si="0"/>
        <v>18992</v>
      </c>
    </row>
    <row r="21" spans="1:14" ht="18" customHeight="1">
      <c r="A21" s="185" t="s">
        <v>50</v>
      </c>
      <c r="B21" s="186">
        <v>70</v>
      </c>
      <c r="C21" s="186">
        <v>99</v>
      </c>
      <c r="D21" s="186">
        <v>49</v>
      </c>
      <c r="E21" s="186">
        <v>109</v>
      </c>
      <c r="F21" s="186">
        <v>145</v>
      </c>
      <c r="G21" s="186">
        <v>130</v>
      </c>
      <c r="H21" s="186">
        <v>113</v>
      </c>
      <c r="I21" s="186">
        <v>271</v>
      </c>
      <c r="J21" s="186">
        <v>208</v>
      </c>
      <c r="K21" s="186">
        <v>164</v>
      </c>
      <c r="L21" s="186">
        <v>215</v>
      </c>
      <c r="M21" s="186">
        <v>106</v>
      </c>
      <c r="N21" s="189">
        <f t="shared" si="0"/>
        <v>1194</v>
      </c>
    </row>
    <row r="22" spans="1:14" ht="18" customHeight="1">
      <c r="A22" s="185" t="s">
        <v>23</v>
      </c>
      <c r="B22" s="186">
        <v>1395</v>
      </c>
      <c r="C22" s="186">
        <v>1110</v>
      </c>
      <c r="D22" s="186">
        <v>1160</v>
      </c>
      <c r="E22" s="186">
        <v>1360</v>
      </c>
      <c r="F22" s="186">
        <v>1942</v>
      </c>
      <c r="G22" s="186">
        <v>2054</v>
      </c>
      <c r="H22" s="186">
        <v>2466</v>
      </c>
      <c r="I22" s="186">
        <v>3091</v>
      </c>
      <c r="J22" s="186">
        <v>2204</v>
      </c>
      <c r="K22" s="186">
        <v>2158</v>
      </c>
      <c r="L22" s="186">
        <v>2222</v>
      </c>
      <c r="M22" s="186">
        <v>1991</v>
      </c>
      <c r="N22" s="189">
        <f t="shared" si="0"/>
        <v>16782</v>
      </c>
    </row>
    <row r="23" spans="1:14" ht="18" customHeight="1">
      <c r="A23" s="185" t="s">
        <v>47</v>
      </c>
      <c r="B23" s="186">
        <v>97</v>
      </c>
      <c r="C23" s="186">
        <v>81</v>
      </c>
      <c r="D23" s="186">
        <v>114</v>
      </c>
      <c r="E23" s="186">
        <v>101</v>
      </c>
      <c r="F23" s="186">
        <v>155</v>
      </c>
      <c r="G23" s="186">
        <v>122</v>
      </c>
      <c r="H23" s="186">
        <v>218</v>
      </c>
      <c r="I23" s="186">
        <v>214</v>
      </c>
      <c r="J23" s="186">
        <v>161</v>
      </c>
      <c r="K23" s="186">
        <v>79</v>
      </c>
      <c r="L23" s="186">
        <v>105</v>
      </c>
      <c r="M23" s="186">
        <v>111</v>
      </c>
      <c r="N23" s="189">
        <f t="shared" si="0"/>
        <v>1263</v>
      </c>
    </row>
    <row r="24" spans="1:14" ht="18" customHeight="1">
      <c r="A24" s="185" t="s">
        <v>16</v>
      </c>
      <c r="B24" s="186">
        <v>5519</v>
      </c>
      <c r="C24" s="186">
        <v>5407</v>
      </c>
      <c r="D24" s="186">
        <v>8026</v>
      </c>
      <c r="E24" s="186">
        <v>10895</v>
      </c>
      <c r="F24" s="186">
        <v>10041</v>
      </c>
      <c r="G24" s="186">
        <v>14172</v>
      </c>
      <c r="H24" s="186">
        <v>15812</v>
      </c>
      <c r="I24" s="186">
        <v>16772</v>
      </c>
      <c r="J24" s="186">
        <v>11079</v>
      </c>
      <c r="K24" s="186">
        <v>12411</v>
      </c>
      <c r="L24" s="186">
        <v>10958</v>
      </c>
      <c r="M24" s="186">
        <v>10689</v>
      </c>
      <c r="N24" s="189">
        <f t="shared" si="0"/>
        <v>97723</v>
      </c>
    </row>
    <row r="25" spans="1:14" ht="18" customHeight="1">
      <c r="A25" s="185" t="s">
        <v>49</v>
      </c>
      <c r="B25" s="186">
        <v>52</v>
      </c>
      <c r="C25" s="186">
        <v>28</v>
      </c>
      <c r="D25" s="186">
        <v>261</v>
      </c>
      <c r="E25" s="186">
        <v>397</v>
      </c>
      <c r="F25" s="186">
        <v>85</v>
      </c>
      <c r="G25" s="186">
        <v>281</v>
      </c>
      <c r="H25" s="186">
        <v>167</v>
      </c>
      <c r="I25" s="186">
        <v>322</v>
      </c>
      <c r="J25" s="186">
        <v>113</v>
      </c>
      <c r="K25" s="186">
        <v>53</v>
      </c>
      <c r="L25" s="186">
        <v>87</v>
      </c>
      <c r="M25" s="186">
        <v>91</v>
      </c>
      <c r="N25" s="189">
        <f t="shared" si="0"/>
        <v>1706</v>
      </c>
    </row>
    <row r="26" spans="1:14" ht="18" customHeight="1">
      <c r="A26" s="185" t="s">
        <v>43</v>
      </c>
      <c r="B26" s="186">
        <v>94</v>
      </c>
      <c r="C26" s="186">
        <v>143</v>
      </c>
      <c r="D26" s="186">
        <v>146</v>
      </c>
      <c r="E26" s="186">
        <v>126</v>
      </c>
      <c r="F26" s="186">
        <v>240</v>
      </c>
      <c r="G26" s="186">
        <v>449</v>
      </c>
      <c r="H26" s="186">
        <v>468</v>
      </c>
      <c r="I26" s="186">
        <v>468</v>
      </c>
      <c r="J26" s="186">
        <v>411</v>
      </c>
      <c r="K26" s="186">
        <v>389</v>
      </c>
      <c r="L26" s="186">
        <v>366</v>
      </c>
      <c r="M26" s="186">
        <v>263</v>
      </c>
      <c r="N26" s="189">
        <f t="shared" si="0"/>
        <v>2545</v>
      </c>
    </row>
    <row r="27" spans="1:14" ht="18" customHeight="1">
      <c r="A27" s="185" t="s">
        <v>52</v>
      </c>
      <c r="B27" s="186">
        <v>74</v>
      </c>
      <c r="C27" s="186">
        <v>93</v>
      </c>
      <c r="D27" s="186">
        <v>77</v>
      </c>
      <c r="E27" s="186">
        <v>90</v>
      </c>
      <c r="F27" s="186">
        <v>63</v>
      </c>
      <c r="G27" s="186">
        <v>119</v>
      </c>
      <c r="H27" s="186">
        <v>118</v>
      </c>
      <c r="I27" s="186">
        <v>115</v>
      </c>
      <c r="J27" s="186">
        <v>169</v>
      </c>
      <c r="K27" s="186">
        <v>117</v>
      </c>
      <c r="L27" s="186">
        <v>111</v>
      </c>
      <c r="M27" s="186">
        <v>110</v>
      </c>
      <c r="N27" s="189">
        <f t="shared" si="0"/>
        <v>918</v>
      </c>
    </row>
    <row r="28" spans="1:14" ht="18" customHeight="1">
      <c r="A28" s="185" t="s">
        <v>29</v>
      </c>
      <c r="B28" s="186">
        <v>1044</v>
      </c>
      <c r="C28" s="186">
        <v>922</v>
      </c>
      <c r="D28" s="186">
        <v>1131</v>
      </c>
      <c r="E28" s="186">
        <v>1270</v>
      </c>
      <c r="F28" s="186">
        <v>1748</v>
      </c>
      <c r="G28" s="186">
        <v>2081</v>
      </c>
      <c r="H28" s="186">
        <v>2730</v>
      </c>
      <c r="I28" s="186">
        <v>2824</v>
      </c>
      <c r="J28" s="186">
        <v>1732</v>
      </c>
      <c r="K28" s="186">
        <v>1599</v>
      </c>
      <c r="L28" s="186">
        <v>1735</v>
      </c>
      <c r="M28" s="186">
        <v>1759</v>
      </c>
      <c r="N28" s="189">
        <f t="shared" si="0"/>
        <v>15482</v>
      </c>
    </row>
    <row r="29" spans="1:14" ht="18" customHeight="1">
      <c r="A29" s="185" t="s">
        <v>34</v>
      </c>
      <c r="B29" s="186">
        <v>298</v>
      </c>
      <c r="C29" s="186">
        <v>316</v>
      </c>
      <c r="D29" s="186">
        <v>346</v>
      </c>
      <c r="E29" s="186">
        <v>586</v>
      </c>
      <c r="F29" s="186">
        <v>667</v>
      </c>
      <c r="G29" s="186">
        <v>856</v>
      </c>
      <c r="H29" s="186">
        <v>1158</v>
      </c>
      <c r="I29" s="186">
        <v>1232</v>
      </c>
      <c r="J29" s="186">
        <v>1235</v>
      </c>
      <c r="K29" s="186">
        <v>726</v>
      </c>
      <c r="L29" s="186">
        <v>500</v>
      </c>
      <c r="M29" s="186">
        <v>650</v>
      </c>
      <c r="N29" s="189">
        <f t="shared" si="0"/>
        <v>6694</v>
      </c>
    </row>
    <row r="30" spans="1:14" ht="18" customHeight="1">
      <c r="A30" s="185" t="s">
        <v>14</v>
      </c>
      <c r="B30" s="186">
        <v>4348</v>
      </c>
      <c r="C30" s="186">
        <v>4637</v>
      </c>
      <c r="D30" s="186">
        <v>4570</v>
      </c>
      <c r="E30" s="186">
        <v>7744</v>
      </c>
      <c r="F30" s="186">
        <v>10110</v>
      </c>
      <c r="G30" s="186">
        <v>11739</v>
      </c>
      <c r="H30" s="186">
        <v>14686</v>
      </c>
      <c r="I30" s="186">
        <v>18100</v>
      </c>
      <c r="J30" s="186">
        <v>12182</v>
      </c>
      <c r="K30" s="186">
        <v>11023</v>
      </c>
      <c r="L30" s="186">
        <v>10298</v>
      </c>
      <c r="M30" s="186">
        <v>8118</v>
      </c>
      <c r="N30" s="189">
        <f t="shared" si="0"/>
        <v>88116</v>
      </c>
    </row>
    <row r="31" spans="1:14" ht="18" customHeight="1">
      <c r="A31" s="185" t="s">
        <v>38</v>
      </c>
      <c r="B31" s="186">
        <v>216</v>
      </c>
      <c r="C31" s="186">
        <v>288</v>
      </c>
      <c r="D31" s="186">
        <v>532</v>
      </c>
      <c r="E31" s="186">
        <v>540</v>
      </c>
      <c r="F31" s="186">
        <v>585</v>
      </c>
      <c r="G31" s="186">
        <v>538</v>
      </c>
      <c r="H31" s="186">
        <v>535</v>
      </c>
      <c r="I31" s="186">
        <v>450</v>
      </c>
      <c r="J31" s="186">
        <v>423</v>
      </c>
      <c r="K31" s="186">
        <v>407</v>
      </c>
      <c r="L31" s="186">
        <v>403</v>
      </c>
      <c r="M31" s="186">
        <v>260</v>
      </c>
      <c r="N31" s="189">
        <f t="shared" si="0"/>
        <v>4107</v>
      </c>
    </row>
    <row r="32" spans="1:14" ht="18" customHeight="1">
      <c r="A32" s="185" t="s">
        <v>41</v>
      </c>
      <c r="B32" s="186">
        <v>268</v>
      </c>
      <c r="C32" s="186">
        <v>292</v>
      </c>
      <c r="D32" s="186">
        <v>309</v>
      </c>
      <c r="E32" s="186">
        <v>377</v>
      </c>
      <c r="F32" s="186">
        <v>523</v>
      </c>
      <c r="G32" s="186">
        <v>520</v>
      </c>
      <c r="H32" s="186">
        <v>506</v>
      </c>
      <c r="I32" s="186">
        <v>664</v>
      </c>
      <c r="J32" s="186">
        <v>491</v>
      </c>
      <c r="K32" s="186">
        <v>407</v>
      </c>
      <c r="L32" s="186">
        <v>685</v>
      </c>
      <c r="M32" s="186">
        <v>458</v>
      </c>
      <c r="N32" s="189">
        <f t="shared" si="0"/>
        <v>3950</v>
      </c>
    </row>
    <row r="33" spans="1:14" ht="18" customHeight="1">
      <c r="A33" s="185" t="s">
        <v>42</v>
      </c>
      <c r="B33" s="186">
        <v>115</v>
      </c>
      <c r="C33" s="186">
        <v>129</v>
      </c>
      <c r="D33" s="186">
        <v>70</v>
      </c>
      <c r="E33" s="186">
        <v>100</v>
      </c>
      <c r="F33" s="186">
        <v>228</v>
      </c>
      <c r="G33" s="186">
        <v>169</v>
      </c>
      <c r="H33" s="186">
        <v>174</v>
      </c>
      <c r="I33" s="186">
        <v>255</v>
      </c>
      <c r="J33" s="186">
        <v>193</v>
      </c>
      <c r="K33" s="186">
        <v>152</v>
      </c>
      <c r="L33" s="186">
        <v>209</v>
      </c>
      <c r="M33" s="186">
        <v>58</v>
      </c>
      <c r="N33" s="189">
        <f t="shared" si="0"/>
        <v>1433</v>
      </c>
    </row>
    <row r="34" spans="1:14" ht="18" customHeight="1">
      <c r="A34" s="185" t="s">
        <v>44</v>
      </c>
      <c r="B34" s="186">
        <v>71</v>
      </c>
      <c r="C34" s="186">
        <v>99</v>
      </c>
      <c r="D34" s="186">
        <v>142</v>
      </c>
      <c r="E34" s="186">
        <v>124</v>
      </c>
      <c r="F34" s="186">
        <v>279</v>
      </c>
      <c r="G34" s="186">
        <v>335</v>
      </c>
      <c r="H34" s="186">
        <v>379</v>
      </c>
      <c r="I34" s="186">
        <v>428</v>
      </c>
      <c r="J34" s="186">
        <v>335</v>
      </c>
      <c r="K34" s="186">
        <v>253</v>
      </c>
      <c r="L34" s="186">
        <v>438</v>
      </c>
      <c r="M34" s="186">
        <v>126</v>
      </c>
      <c r="N34" s="189">
        <f t="shared" si="0"/>
        <v>2192</v>
      </c>
    </row>
    <row r="35" spans="1:14" ht="18" customHeight="1">
      <c r="A35" s="185" t="s">
        <v>30</v>
      </c>
      <c r="B35" s="186">
        <v>518</v>
      </c>
      <c r="C35" s="186">
        <v>614</v>
      </c>
      <c r="D35" s="186">
        <v>1529</v>
      </c>
      <c r="E35" s="186">
        <v>1580</v>
      </c>
      <c r="F35" s="186">
        <v>2108</v>
      </c>
      <c r="G35" s="186">
        <v>3262</v>
      </c>
      <c r="H35" s="186">
        <v>5655</v>
      </c>
      <c r="I35" s="186">
        <v>3330</v>
      </c>
      <c r="J35" s="186">
        <v>2716</v>
      </c>
      <c r="K35" s="186">
        <v>2486</v>
      </c>
      <c r="L35" s="186">
        <v>1881</v>
      </c>
      <c r="M35" s="186">
        <v>1684</v>
      </c>
      <c r="N35" s="189">
        <f t="shared" si="0"/>
        <v>21312</v>
      </c>
    </row>
    <row r="36" spans="1:14" ht="18" customHeight="1">
      <c r="A36" s="185" t="s">
        <v>26</v>
      </c>
      <c r="B36" s="186">
        <v>1043</v>
      </c>
      <c r="C36" s="186">
        <v>997</v>
      </c>
      <c r="D36" s="186">
        <v>1115</v>
      </c>
      <c r="E36" s="186">
        <v>1483</v>
      </c>
      <c r="F36" s="186">
        <v>1838</v>
      </c>
      <c r="G36" s="186">
        <v>1822</v>
      </c>
      <c r="H36" s="186">
        <v>2482</v>
      </c>
      <c r="I36" s="186">
        <v>2217</v>
      </c>
      <c r="J36" s="186">
        <v>2293</v>
      </c>
      <c r="K36" s="186">
        <v>2087</v>
      </c>
      <c r="L36" s="186">
        <v>2178</v>
      </c>
      <c r="M36" s="186">
        <v>1451</v>
      </c>
      <c r="N36" s="189">
        <f t="shared" si="0"/>
        <v>15290</v>
      </c>
    </row>
    <row r="37" spans="1:14" ht="18" customHeight="1">
      <c r="A37" s="185" t="s">
        <v>19</v>
      </c>
      <c r="B37" s="186">
        <v>2698</v>
      </c>
      <c r="C37" s="186">
        <v>3305</v>
      </c>
      <c r="D37" s="186">
        <v>4001</v>
      </c>
      <c r="E37" s="186">
        <v>4786</v>
      </c>
      <c r="F37" s="186">
        <v>5505</v>
      </c>
      <c r="G37" s="186">
        <v>6753</v>
      </c>
      <c r="H37" s="186">
        <v>8755</v>
      </c>
      <c r="I37" s="186">
        <v>9202</v>
      </c>
      <c r="J37" s="186">
        <v>6936</v>
      </c>
      <c r="K37" s="186">
        <v>5549</v>
      </c>
      <c r="L37" s="186">
        <v>4719</v>
      </c>
      <c r="M37" s="186">
        <v>5183</v>
      </c>
      <c r="N37" s="189">
        <f t="shared" si="0"/>
        <v>51941</v>
      </c>
    </row>
    <row r="38" spans="1:14" ht="18" customHeight="1">
      <c r="A38" s="185" t="s">
        <v>80</v>
      </c>
      <c r="B38" s="186">
        <v>1206</v>
      </c>
      <c r="C38" s="186">
        <v>1237</v>
      </c>
      <c r="D38" s="186">
        <v>1951</v>
      </c>
      <c r="E38" s="186">
        <v>2196</v>
      </c>
      <c r="F38" s="186">
        <v>2637</v>
      </c>
      <c r="G38" s="186">
        <v>3911</v>
      </c>
      <c r="H38" s="186">
        <v>5748</v>
      </c>
      <c r="I38" s="186">
        <v>3932</v>
      </c>
      <c r="J38" s="186">
        <v>3208</v>
      </c>
      <c r="K38" s="186">
        <v>2623</v>
      </c>
      <c r="L38" s="186">
        <v>2811</v>
      </c>
      <c r="M38" s="186">
        <v>2202</v>
      </c>
      <c r="N38" s="189">
        <f t="shared" si="0"/>
        <v>26026</v>
      </c>
    </row>
    <row r="39" spans="1:14" ht="18" customHeight="1">
      <c r="A39" s="185" t="s">
        <v>46</v>
      </c>
      <c r="B39" s="186">
        <v>65</v>
      </c>
      <c r="C39" s="186">
        <v>90</v>
      </c>
      <c r="D39" s="186">
        <v>186</v>
      </c>
      <c r="E39" s="186">
        <v>242</v>
      </c>
      <c r="F39" s="186">
        <v>261</v>
      </c>
      <c r="G39" s="186">
        <v>273</v>
      </c>
      <c r="H39" s="186">
        <v>313</v>
      </c>
      <c r="I39" s="186">
        <v>303</v>
      </c>
      <c r="J39" s="186">
        <v>305</v>
      </c>
      <c r="K39" s="186">
        <v>237</v>
      </c>
      <c r="L39" s="186">
        <v>227</v>
      </c>
      <c r="M39" s="186">
        <v>137</v>
      </c>
      <c r="N39" s="189">
        <f t="shared" si="0"/>
        <v>2038</v>
      </c>
    </row>
    <row r="40" spans="1:14" ht="30" customHeight="1">
      <c r="A40" s="185" t="s">
        <v>35</v>
      </c>
      <c r="B40" s="186">
        <v>188</v>
      </c>
      <c r="C40" s="186">
        <v>154</v>
      </c>
      <c r="D40" s="186">
        <v>487</v>
      </c>
      <c r="E40" s="186">
        <v>368</v>
      </c>
      <c r="F40" s="186">
        <v>443</v>
      </c>
      <c r="G40" s="186">
        <v>706</v>
      </c>
      <c r="H40" s="186">
        <v>1286</v>
      </c>
      <c r="I40" s="186">
        <v>985</v>
      </c>
      <c r="J40" s="186">
        <v>794</v>
      </c>
      <c r="K40" s="186">
        <v>520</v>
      </c>
      <c r="L40" s="186">
        <v>417</v>
      </c>
      <c r="M40" s="186">
        <v>500</v>
      </c>
      <c r="N40" s="189">
        <f t="shared" si="0"/>
        <v>5411</v>
      </c>
    </row>
    <row r="41" spans="1:14" ht="18" customHeight="1">
      <c r="A41" s="185" t="s">
        <v>28</v>
      </c>
      <c r="B41" s="186">
        <v>953</v>
      </c>
      <c r="C41" s="186">
        <v>993</v>
      </c>
      <c r="D41" s="186">
        <v>1278</v>
      </c>
      <c r="E41" s="186">
        <v>1586</v>
      </c>
      <c r="F41" s="186">
        <v>1933</v>
      </c>
      <c r="G41" s="186">
        <v>2932</v>
      </c>
      <c r="H41" s="186">
        <v>4149</v>
      </c>
      <c r="I41" s="186">
        <v>2644</v>
      </c>
      <c r="J41" s="186">
        <v>2109</v>
      </c>
      <c r="K41" s="186">
        <v>1866</v>
      </c>
      <c r="L41" s="186">
        <v>2167</v>
      </c>
      <c r="M41" s="186">
        <v>1565</v>
      </c>
      <c r="N41" s="189">
        <f t="shared" si="0"/>
        <v>18577</v>
      </c>
    </row>
    <row r="42" spans="1:14" ht="18" customHeight="1">
      <c r="A42" s="185" t="s">
        <v>39</v>
      </c>
      <c r="B42" s="186">
        <v>437</v>
      </c>
      <c r="C42" s="186">
        <v>423</v>
      </c>
      <c r="D42" s="186">
        <v>544</v>
      </c>
      <c r="E42" s="186">
        <v>750</v>
      </c>
      <c r="F42" s="186">
        <v>964</v>
      </c>
      <c r="G42" s="186">
        <v>1020</v>
      </c>
      <c r="H42" s="186">
        <v>661</v>
      </c>
      <c r="I42" s="186">
        <v>538</v>
      </c>
      <c r="J42" s="186">
        <v>714</v>
      </c>
      <c r="K42" s="186">
        <v>555</v>
      </c>
      <c r="L42" s="186">
        <v>641</v>
      </c>
      <c r="M42" s="186">
        <v>764</v>
      </c>
      <c r="N42" s="189">
        <f t="shared" si="0"/>
        <v>6051</v>
      </c>
    </row>
    <row r="43" spans="1:14" ht="18" customHeight="1">
      <c r="A43" s="185" t="s">
        <v>24</v>
      </c>
      <c r="B43" s="186">
        <v>1171</v>
      </c>
      <c r="C43" s="186">
        <v>1099</v>
      </c>
      <c r="D43" s="186">
        <v>1191</v>
      </c>
      <c r="E43" s="186">
        <v>1288</v>
      </c>
      <c r="F43" s="186">
        <v>2203</v>
      </c>
      <c r="G43" s="186">
        <v>4233</v>
      </c>
      <c r="H43" s="186">
        <v>7014</v>
      </c>
      <c r="I43" s="186">
        <v>7974</v>
      </c>
      <c r="J43" s="186">
        <v>6044</v>
      </c>
      <c r="K43" s="186">
        <v>2461</v>
      </c>
      <c r="L43" s="186">
        <v>1824</v>
      </c>
      <c r="M43" s="186">
        <v>1579</v>
      </c>
      <c r="N43" s="189">
        <f t="shared" si="0"/>
        <v>32217</v>
      </c>
    </row>
    <row r="44" spans="1:14" ht="18" customHeight="1">
      <c r="A44" s="185" t="s">
        <v>17</v>
      </c>
      <c r="B44" s="186">
        <v>3971</v>
      </c>
      <c r="C44" s="186">
        <v>3698</v>
      </c>
      <c r="D44" s="186">
        <v>9998</v>
      </c>
      <c r="E44" s="186">
        <v>11931</v>
      </c>
      <c r="F44" s="186">
        <v>10721</v>
      </c>
      <c r="G44" s="186">
        <v>10358</v>
      </c>
      <c r="H44" s="186">
        <v>8639</v>
      </c>
      <c r="I44" s="186">
        <v>9348</v>
      </c>
      <c r="J44" s="186">
        <v>9630</v>
      </c>
      <c r="K44" s="186">
        <v>9079</v>
      </c>
      <c r="L44" s="186">
        <v>7311</v>
      </c>
      <c r="M44" s="186">
        <v>7091</v>
      </c>
      <c r="N44" s="189">
        <f t="shared" si="0"/>
        <v>78294</v>
      </c>
    </row>
    <row r="45" spans="1:14" ht="18" customHeight="1">
      <c r="A45" s="185" t="s">
        <v>18</v>
      </c>
      <c r="B45" s="186">
        <v>2639</v>
      </c>
      <c r="C45" s="186">
        <v>3001</v>
      </c>
      <c r="D45" s="186">
        <v>6186</v>
      </c>
      <c r="E45" s="186">
        <v>5723</v>
      </c>
      <c r="F45" s="186">
        <v>6564</v>
      </c>
      <c r="G45" s="186">
        <v>8211</v>
      </c>
      <c r="H45" s="186">
        <v>10039</v>
      </c>
      <c r="I45" s="186">
        <v>11533</v>
      </c>
      <c r="J45" s="186">
        <v>11292</v>
      </c>
      <c r="K45" s="186">
        <v>10950</v>
      </c>
      <c r="L45" s="186">
        <v>10791</v>
      </c>
      <c r="M45" s="186">
        <v>11399</v>
      </c>
      <c r="N45" s="189">
        <f t="shared" si="0"/>
        <v>65188</v>
      </c>
    </row>
    <row r="46" spans="1:14" ht="18" customHeight="1">
      <c r="A46" s="185" t="s">
        <v>81</v>
      </c>
      <c r="B46" s="186">
        <v>199</v>
      </c>
      <c r="C46" s="186">
        <v>256</v>
      </c>
      <c r="D46" s="186">
        <v>253</v>
      </c>
      <c r="E46" s="186">
        <v>364</v>
      </c>
      <c r="F46" s="186">
        <v>457</v>
      </c>
      <c r="G46" s="186">
        <v>497</v>
      </c>
      <c r="H46" s="186">
        <v>557</v>
      </c>
      <c r="I46" s="186">
        <v>450</v>
      </c>
      <c r="J46" s="186">
        <v>750</v>
      </c>
      <c r="K46" s="186">
        <v>750</v>
      </c>
      <c r="L46" s="186">
        <v>673</v>
      </c>
      <c r="M46" s="186">
        <v>497</v>
      </c>
      <c r="N46" s="189">
        <f t="shared" si="0"/>
        <v>3783</v>
      </c>
    </row>
    <row r="47" spans="1:14" ht="18" customHeight="1">
      <c r="A47" s="185" t="s">
        <v>82</v>
      </c>
      <c r="B47" s="186">
        <v>121</v>
      </c>
      <c r="C47" s="186">
        <v>139</v>
      </c>
      <c r="D47" s="186">
        <v>779</v>
      </c>
      <c r="E47" s="186">
        <v>145</v>
      </c>
      <c r="F47" s="186">
        <v>240</v>
      </c>
      <c r="G47" s="186">
        <v>365</v>
      </c>
      <c r="H47" s="186">
        <v>414</v>
      </c>
      <c r="I47" s="186">
        <v>639</v>
      </c>
      <c r="J47" s="186">
        <v>477</v>
      </c>
      <c r="K47" s="186">
        <v>159</v>
      </c>
      <c r="L47" s="186">
        <v>220</v>
      </c>
      <c r="M47" s="186">
        <v>310</v>
      </c>
      <c r="N47" s="189">
        <f t="shared" si="0"/>
        <v>3319</v>
      </c>
    </row>
    <row r="48" spans="1:14" ht="18" customHeight="1">
      <c r="A48" s="185" t="s">
        <v>55</v>
      </c>
      <c r="B48" s="186">
        <v>6</v>
      </c>
      <c r="C48" s="186">
        <v>8</v>
      </c>
      <c r="D48" s="186">
        <v>19</v>
      </c>
      <c r="E48" s="186">
        <v>9</v>
      </c>
      <c r="F48" s="186">
        <v>22</v>
      </c>
      <c r="G48" s="186">
        <v>35</v>
      </c>
      <c r="H48" s="186">
        <v>56</v>
      </c>
      <c r="I48" s="186">
        <v>83</v>
      </c>
      <c r="J48" s="186">
        <v>38</v>
      </c>
      <c r="K48" s="186">
        <v>36</v>
      </c>
      <c r="L48" s="186">
        <v>21</v>
      </c>
      <c r="M48" s="186">
        <v>31</v>
      </c>
      <c r="N48" s="189">
        <f t="shared" si="0"/>
        <v>276</v>
      </c>
    </row>
    <row r="49" spans="1:14" ht="18" customHeight="1">
      <c r="A49" s="185" t="s">
        <v>83</v>
      </c>
      <c r="B49" s="186">
        <v>115</v>
      </c>
      <c r="C49" s="186">
        <v>131</v>
      </c>
      <c r="D49" s="186">
        <v>760</v>
      </c>
      <c r="E49" s="186">
        <v>136</v>
      </c>
      <c r="F49" s="186">
        <v>218</v>
      </c>
      <c r="G49" s="186">
        <v>330</v>
      </c>
      <c r="H49" s="186">
        <v>358</v>
      </c>
      <c r="I49" s="186">
        <v>556</v>
      </c>
      <c r="J49" s="186">
        <v>439</v>
      </c>
      <c r="K49" s="186">
        <v>123</v>
      </c>
      <c r="L49" s="186">
        <v>199</v>
      </c>
      <c r="M49" s="186">
        <v>279</v>
      </c>
      <c r="N49" s="189">
        <f t="shared" si="0"/>
        <v>3043</v>
      </c>
    </row>
    <row r="50" spans="1:14" ht="18" customHeight="1">
      <c r="A50" s="185" t="s">
        <v>84</v>
      </c>
      <c r="B50" s="186">
        <v>1670</v>
      </c>
      <c r="C50" s="186">
        <v>2593</v>
      </c>
      <c r="D50" s="186">
        <v>3986</v>
      </c>
      <c r="E50" s="186">
        <v>6432</v>
      </c>
      <c r="F50" s="186">
        <v>7256</v>
      </c>
      <c r="G50" s="186">
        <v>7313</v>
      </c>
      <c r="H50" s="186">
        <v>7821</v>
      </c>
      <c r="I50" s="186">
        <v>7718</v>
      </c>
      <c r="J50" s="186">
        <v>6654</v>
      </c>
      <c r="K50" s="186">
        <v>5047</v>
      </c>
      <c r="L50" s="186">
        <v>3930</v>
      </c>
      <c r="M50" s="186">
        <v>4231</v>
      </c>
      <c r="N50" s="189">
        <f t="shared" si="0"/>
        <v>51443</v>
      </c>
    </row>
    <row r="51" spans="1:14" ht="18" customHeight="1">
      <c r="A51" s="185" t="s">
        <v>85</v>
      </c>
      <c r="B51" s="186">
        <v>1397</v>
      </c>
      <c r="C51" s="186">
        <v>2284</v>
      </c>
      <c r="D51" s="186">
        <v>3655</v>
      </c>
      <c r="E51" s="186">
        <v>5991</v>
      </c>
      <c r="F51" s="186">
        <v>6467</v>
      </c>
      <c r="G51" s="186">
        <v>6613</v>
      </c>
      <c r="H51" s="186">
        <v>6890</v>
      </c>
      <c r="I51" s="186">
        <v>6564</v>
      </c>
      <c r="J51" s="186">
        <v>5952</v>
      </c>
      <c r="K51" s="186">
        <v>4415</v>
      </c>
      <c r="L51" s="186">
        <v>3496</v>
      </c>
      <c r="M51" s="186">
        <v>3688</v>
      </c>
      <c r="N51" s="189">
        <f t="shared" si="0"/>
        <v>45813</v>
      </c>
    </row>
    <row r="52" spans="1:14" ht="18" customHeight="1">
      <c r="A52" s="185" t="s">
        <v>45</v>
      </c>
      <c r="B52" s="186">
        <v>62</v>
      </c>
      <c r="C52" s="186">
        <v>109</v>
      </c>
      <c r="D52" s="186">
        <v>113</v>
      </c>
      <c r="E52" s="186">
        <v>142</v>
      </c>
      <c r="F52" s="186">
        <v>291</v>
      </c>
      <c r="G52" s="186">
        <v>232</v>
      </c>
      <c r="H52" s="186">
        <v>422</v>
      </c>
      <c r="I52" s="186">
        <v>392</v>
      </c>
      <c r="J52" s="186">
        <v>407</v>
      </c>
      <c r="K52" s="186">
        <v>284</v>
      </c>
      <c r="L52" s="186">
        <v>299</v>
      </c>
      <c r="M52" s="186">
        <v>200</v>
      </c>
      <c r="N52" s="189">
        <f t="shared" si="0"/>
        <v>2170</v>
      </c>
    </row>
    <row r="53" spans="1:14" ht="18" customHeight="1">
      <c r="A53" s="185" t="s">
        <v>21</v>
      </c>
      <c r="B53" s="186">
        <v>1335</v>
      </c>
      <c r="C53" s="186">
        <v>2175</v>
      </c>
      <c r="D53" s="186">
        <v>3542</v>
      </c>
      <c r="E53" s="186">
        <v>5849</v>
      </c>
      <c r="F53" s="186">
        <v>6176</v>
      </c>
      <c r="G53" s="186">
        <v>6375</v>
      </c>
      <c r="H53" s="186">
        <v>6465</v>
      </c>
      <c r="I53" s="186">
        <v>6172</v>
      </c>
      <c r="J53" s="186">
        <v>5545</v>
      </c>
      <c r="K53" s="186">
        <v>4126</v>
      </c>
      <c r="L53" s="186">
        <v>3194</v>
      </c>
      <c r="M53" s="186">
        <v>3488</v>
      </c>
      <c r="N53" s="189">
        <f t="shared" si="0"/>
        <v>43634</v>
      </c>
    </row>
    <row r="54" spans="1:14" ht="30" customHeight="1">
      <c r="A54" s="185" t="s">
        <v>86</v>
      </c>
      <c r="B54" s="186"/>
      <c r="C54" s="186"/>
      <c r="D54" s="186"/>
      <c r="E54" s="186"/>
      <c r="F54" s="186"/>
      <c r="G54" s="186">
        <v>6</v>
      </c>
      <c r="H54" s="186">
        <v>3</v>
      </c>
      <c r="I54" s="186"/>
      <c r="J54" s="186"/>
      <c r="K54" s="186">
        <v>5</v>
      </c>
      <c r="L54" s="186">
        <v>3</v>
      </c>
      <c r="M54" s="186"/>
      <c r="N54" s="189">
        <f t="shared" si="0"/>
        <v>9</v>
      </c>
    </row>
    <row r="55" spans="1:14" ht="30" customHeight="1">
      <c r="A55" s="185" t="s">
        <v>87</v>
      </c>
      <c r="B55" s="186">
        <v>273</v>
      </c>
      <c r="C55" s="186">
        <v>309</v>
      </c>
      <c r="D55" s="186">
        <v>331</v>
      </c>
      <c r="E55" s="186">
        <v>441</v>
      </c>
      <c r="F55" s="186">
        <v>789</v>
      </c>
      <c r="G55" s="186">
        <v>700</v>
      </c>
      <c r="H55" s="186">
        <v>931</v>
      </c>
      <c r="I55" s="186">
        <v>1154</v>
      </c>
      <c r="J55" s="186">
        <v>702</v>
      </c>
      <c r="K55" s="186">
        <v>632</v>
      </c>
      <c r="L55" s="186">
        <v>434</v>
      </c>
      <c r="M55" s="186">
        <v>543</v>
      </c>
      <c r="N55" s="189">
        <f t="shared" si="0"/>
        <v>5630</v>
      </c>
    </row>
    <row r="56" spans="1:14" ht="18" customHeight="1">
      <c r="A56" s="185" t="s">
        <v>54</v>
      </c>
      <c r="B56" s="186">
        <v>36</v>
      </c>
      <c r="C56" s="186">
        <v>27</v>
      </c>
      <c r="D56" s="186">
        <v>43</v>
      </c>
      <c r="E56" s="186">
        <v>84</v>
      </c>
      <c r="F56" s="186">
        <v>118</v>
      </c>
      <c r="G56" s="186">
        <v>106</v>
      </c>
      <c r="H56" s="186">
        <v>191</v>
      </c>
      <c r="I56" s="186">
        <v>97</v>
      </c>
      <c r="J56" s="186">
        <v>80</v>
      </c>
      <c r="K56" s="186">
        <v>105</v>
      </c>
      <c r="L56" s="186">
        <v>68</v>
      </c>
      <c r="M56" s="186">
        <v>90</v>
      </c>
      <c r="N56" s="189">
        <f t="shared" si="0"/>
        <v>782</v>
      </c>
    </row>
    <row r="57" spans="1:14" ht="42.95" customHeight="1">
      <c r="A57" s="185" t="s">
        <v>88</v>
      </c>
      <c r="B57" s="186">
        <v>237</v>
      </c>
      <c r="C57" s="186">
        <v>282</v>
      </c>
      <c r="D57" s="186">
        <v>288</v>
      </c>
      <c r="E57" s="186">
        <v>357</v>
      </c>
      <c r="F57" s="186">
        <v>671</v>
      </c>
      <c r="G57" s="186">
        <v>594</v>
      </c>
      <c r="H57" s="186">
        <v>740</v>
      </c>
      <c r="I57" s="186">
        <v>1057</v>
      </c>
      <c r="J57" s="186">
        <v>622</v>
      </c>
      <c r="K57" s="186">
        <v>527</v>
      </c>
      <c r="L57" s="186">
        <v>366</v>
      </c>
      <c r="M57" s="186">
        <v>453</v>
      </c>
      <c r="N57" s="189">
        <f t="shared" si="0"/>
        <v>4848</v>
      </c>
    </row>
    <row r="58" spans="1:14" ht="18" customHeight="1">
      <c r="A58" s="185" t="s">
        <v>89</v>
      </c>
      <c r="B58" s="186">
        <v>2987</v>
      </c>
      <c r="C58" s="186">
        <v>3007</v>
      </c>
      <c r="D58" s="186">
        <v>3835</v>
      </c>
      <c r="E58" s="186">
        <v>3730</v>
      </c>
      <c r="F58" s="186">
        <v>5169</v>
      </c>
      <c r="G58" s="186">
        <v>5748</v>
      </c>
      <c r="H58" s="186">
        <v>7464</v>
      </c>
      <c r="I58" s="186">
        <v>7719</v>
      </c>
      <c r="J58" s="186">
        <v>7640</v>
      </c>
      <c r="K58" s="186">
        <v>6003</v>
      </c>
      <c r="L58" s="186">
        <v>5297</v>
      </c>
      <c r="M58" s="186">
        <v>5012</v>
      </c>
      <c r="N58" s="189">
        <f t="shared" si="0"/>
        <v>47299</v>
      </c>
    </row>
    <row r="59" spans="1:14" ht="18" customHeight="1">
      <c r="A59" s="185" t="s">
        <v>48</v>
      </c>
      <c r="B59" s="186">
        <v>63</v>
      </c>
      <c r="C59" s="186">
        <v>100</v>
      </c>
      <c r="D59" s="186">
        <v>143</v>
      </c>
      <c r="E59" s="186">
        <v>135</v>
      </c>
      <c r="F59" s="186">
        <v>119</v>
      </c>
      <c r="G59" s="186">
        <v>179</v>
      </c>
      <c r="H59" s="186">
        <v>233</v>
      </c>
      <c r="I59" s="186">
        <v>217</v>
      </c>
      <c r="J59" s="186">
        <v>171</v>
      </c>
      <c r="K59" s="186">
        <v>177</v>
      </c>
      <c r="L59" s="186">
        <v>213</v>
      </c>
      <c r="M59" s="186">
        <v>177</v>
      </c>
      <c r="N59" s="189">
        <f t="shared" si="0"/>
        <v>1360</v>
      </c>
    </row>
    <row r="60" spans="1:14" ht="18" customHeight="1">
      <c r="A60" s="185" t="s">
        <v>53</v>
      </c>
      <c r="B60" s="186">
        <v>55</v>
      </c>
      <c r="C60" s="186">
        <v>107</v>
      </c>
      <c r="D60" s="186">
        <v>41</v>
      </c>
      <c r="E60" s="186">
        <v>95</v>
      </c>
      <c r="F60" s="186">
        <v>97</v>
      </c>
      <c r="G60" s="186">
        <v>180</v>
      </c>
      <c r="H60" s="186">
        <v>143</v>
      </c>
      <c r="I60" s="186">
        <v>203</v>
      </c>
      <c r="J60" s="186">
        <v>168</v>
      </c>
      <c r="K60" s="186">
        <v>129</v>
      </c>
      <c r="L60" s="186">
        <v>300</v>
      </c>
      <c r="M60" s="186">
        <v>78</v>
      </c>
      <c r="N60" s="189">
        <f t="shared" si="0"/>
        <v>1089</v>
      </c>
    </row>
    <row r="61" spans="1:14" ht="18" customHeight="1">
      <c r="A61" s="185" t="s">
        <v>56</v>
      </c>
      <c r="B61" s="186">
        <v>19</v>
      </c>
      <c r="C61" s="186">
        <v>20</v>
      </c>
      <c r="D61" s="186">
        <v>22</v>
      </c>
      <c r="E61" s="186">
        <v>62</v>
      </c>
      <c r="F61" s="186">
        <v>51</v>
      </c>
      <c r="G61" s="186">
        <v>24</v>
      </c>
      <c r="H61" s="186">
        <v>94</v>
      </c>
      <c r="I61" s="186">
        <v>163</v>
      </c>
      <c r="J61" s="186">
        <v>162</v>
      </c>
      <c r="K61" s="186">
        <v>153</v>
      </c>
      <c r="L61" s="186">
        <v>45</v>
      </c>
      <c r="M61" s="186">
        <v>31</v>
      </c>
      <c r="N61" s="189">
        <f t="shared" si="0"/>
        <v>617</v>
      </c>
    </row>
    <row r="62" spans="1:14" ht="18" customHeight="1">
      <c r="A62" s="185" t="s">
        <v>33</v>
      </c>
      <c r="B62" s="186">
        <v>847</v>
      </c>
      <c r="C62" s="186">
        <v>730</v>
      </c>
      <c r="D62" s="186">
        <v>1075</v>
      </c>
      <c r="E62" s="186">
        <v>1699</v>
      </c>
      <c r="F62" s="186">
        <v>1733</v>
      </c>
      <c r="G62" s="186">
        <v>2493</v>
      </c>
      <c r="H62" s="186">
        <v>3618</v>
      </c>
      <c r="I62" s="186">
        <v>3861</v>
      </c>
      <c r="J62" s="186">
        <v>3425</v>
      </c>
      <c r="K62" s="186">
        <v>2336</v>
      </c>
      <c r="L62" s="186">
        <v>1415</v>
      </c>
      <c r="M62" s="186">
        <v>1663</v>
      </c>
      <c r="N62" s="189">
        <f t="shared" si="0"/>
        <v>19481</v>
      </c>
    </row>
    <row r="63" spans="1:14" ht="18" customHeight="1">
      <c r="A63" s="185" t="s">
        <v>90</v>
      </c>
      <c r="B63" s="186">
        <v>2003</v>
      </c>
      <c r="C63" s="186">
        <v>2050</v>
      </c>
      <c r="D63" s="186">
        <v>2554</v>
      </c>
      <c r="E63" s="186">
        <v>1739</v>
      </c>
      <c r="F63" s="186">
        <v>3169</v>
      </c>
      <c r="G63" s="186">
        <v>2872</v>
      </c>
      <c r="H63" s="186">
        <v>3376</v>
      </c>
      <c r="I63" s="186">
        <v>3275</v>
      </c>
      <c r="J63" s="186">
        <v>3714</v>
      </c>
      <c r="K63" s="186">
        <v>3208</v>
      </c>
      <c r="L63" s="186">
        <v>3324</v>
      </c>
      <c r="M63" s="186">
        <v>3063</v>
      </c>
      <c r="N63" s="189">
        <f t="shared" si="0"/>
        <v>24752</v>
      </c>
    </row>
    <row r="64" spans="1:14" ht="42.95" customHeight="1">
      <c r="A64" s="185" t="s">
        <v>91</v>
      </c>
      <c r="B64" s="186">
        <v>56</v>
      </c>
      <c r="C64" s="186">
        <v>60</v>
      </c>
      <c r="D64" s="186">
        <v>80</v>
      </c>
      <c r="E64" s="186">
        <v>208</v>
      </c>
      <c r="F64" s="186">
        <v>167</v>
      </c>
      <c r="G64" s="186">
        <v>284</v>
      </c>
      <c r="H64" s="186">
        <v>477</v>
      </c>
      <c r="I64" s="186">
        <v>481</v>
      </c>
      <c r="J64" s="186">
        <v>279</v>
      </c>
      <c r="K64" s="186">
        <v>184</v>
      </c>
      <c r="L64" s="186">
        <v>115</v>
      </c>
      <c r="M64" s="186">
        <v>217</v>
      </c>
      <c r="N64" s="189">
        <f t="shared" si="0"/>
        <v>2092</v>
      </c>
    </row>
    <row r="65" spans="1:14" ht="18" customHeight="1">
      <c r="A65" s="185" t="s">
        <v>51</v>
      </c>
      <c r="B65" s="186">
        <v>40</v>
      </c>
      <c r="C65" s="186">
        <v>41</v>
      </c>
      <c r="D65" s="186">
        <v>39</v>
      </c>
      <c r="E65" s="186">
        <v>160</v>
      </c>
      <c r="F65" s="186">
        <v>104</v>
      </c>
      <c r="G65" s="186">
        <v>214</v>
      </c>
      <c r="H65" s="186">
        <v>333</v>
      </c>
      <c r="I65" s="186">
        <v>385</v>
      </c>
      <c r="J65" s="186">
        <v>233</v>
      </c>
      <c r="K65" s="186">
        <v>150</v>
      </c>
      <c r="L65" s="186">
        <v>96</v>
      </c>
      <c r="M65" s="186">
        <v>181</v>
      </c>
      <c r="N65" s="189">
        <f t="shared" si="0"/>
        <v>1549</v>
      </c>
    </row>
    <row r="66" spans="1:14" ht="30" customHeight="1">
      <c r="A66" s="185" t="s">
        <v>92</v>
      </c>
      <c r="B66" s="186">
        <v>16</v>
      </c>
      <c r="C66" s="186">
        <v>19</v>
      </c>
      <c r="D66" s="186">
        <v>41</v>
      </c>
      <c r="E66" s="186">
        <v>48</v>
      </c>
      <c r="F66" s="186">
        <v>63</v>
      </c>
      <c r="G66" s="186">
        <v>70</v>
      </c>
      <c r="H66" s="186">
        <v>144</v>
      </c>
      <c r="I66" s="186">
        <v>96</v>
      </c>
      <c r="J66" s="186">
        <v>46</v>
      </c>
      <c r="K66" s="186">
        <v>34</v>
      </c>
      <c r="L66" s="186">
        <v>19</v>
      </c>
      <c r="M66" s="186">
        <v>36</v>
      </c>
      <c r="N66" s="189">
        <f t="shared" si="0"/>
        <v>543</v>
      </c>
    </row>
  </sheetData>
  <pageMargins left="0" right="0" top="0" bottom="0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3163-7D06-4D22-8EED-AB043FF8D9A5}">
  <sheetPr>
    <tabColor theme="4" tint="0.39997558519241921"/>
    <outlinePr summaryBelow="0"/>
  </sheetPr>
  <dimension ref="A1:O66"/>
  <sheetViews>
    <sheetView workbookViewId="0">
      <selection activeCell="R6" sqref="R6"/>
    </sheetView>
  </sheetViews>
  <sheetFormatPr defaultColWidth="8.625" defaultRowHeight="15"/>
  <cols>
    <col min="1" max="1" width="18.25" style="28" customWidth="1"/>
    <col min="2" max="13" width="7.625" style="153" customWidth="1"/>
    <col min="14" max="14" width="11" style="143" customWidth="1"/>
    <col min="15" max="16384" width="8.625" style="28"/>
  </cols>
  <sheetData>
    <row r="1" spans="1:15" ht="23.1" customHeight="1">
      <c r="A1" s="38" t="s">
        <v>70</v>
      </c>
      <c r="B1" s="144"/>
      <c r="C1" s="144"/>
      <c r="D1" s="144"/>
      <c r="E1" s="145"/>
      <c r="F1" s="28"/>
      <c r="G1" s="28"/>
      <c r="H1" s="28"/>
      <c r="I1" s="28"/>
      <c r="J1" s="28"/>
      <c r="K1" s="28"/>
      <c r="L1" s="28"/>
      <c r="M1" s="28"/>
      <c r="N1" s="28"/>
    </row>
    <row r="2" spans="1:15" ht="9.9499999999999993" customHeight="1">
      <c r="A2" s="34" t="s">
        <v>71</v>
      </c>
      <c r="B2" s="146"/>
      <c r="C2" s="146"/>
      <c r="D2" s="146"/>
      <c r="E2" s="147"/>
      <c r="F2" s="28"/>
      <c r="G2" s="28"/>
      <c r="H2" s="28"/>
      <c r="I2" s="28"/>
      <c r="J2" s="28"/>
      <c r="K2" s="28"/>
      <c r="L2" s="28"/>
      <c r="M2" s="28"/>
      <c r="N2" s="28"/>
    </row>
    <row r="3" spans="1:15" ht="18" customHeight="1">
      <c r="A3" s="35" t="s">
        <v>71</v>
      </c>
      <c r="B3" s="148"/>
      <c r="C3" s="148"/>
      <c r="D3" s="148"/>
      <c r="E3" s="149" t="s">
        <v>72</v>
      </c>
      <c r="F3" s="150"/>
      <c r="G3" s="150"/>
      <c r="H3" s="151"/>
      <c r="I3" s="151"/>
      <c r="J3" s="151"/>
      <c r="K3" s="151"/>
      <c r="L3" s="151"/>
      <c r="M3" s="151"/>
    </row>
    <row r="4" spans="1:15" ht="42.95" customHeight="1">
      <c r="A4" s="36"/>
      <c r="B4" s="152"/>
      <c r="C4" s="152"/>
      <c r="D4" s="152"/>
      <c r="E4" s="149" t="s">
        <v>74</v>
      </c>
      <c r="F4" s="150"/>
      <c r="G4" s="150"/>
      <c r="H4" s="151"/>
      <c r="I4" s="151"/>
      <c r="J4" s="151"/>
      <c r="K4" s="151"/>
      <c r="L4" s="151"/>
      <c r="M4" s="151"/>
      <c r="N4" s="142" t="s">
        <v>71</v>
      </c>
    </row>
    <row r="5" spans="1:15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5" ht="18" customHeight="1">
      <c r="A6" s="183" t="s">
        <v>75</v>
      </c>
      <c r="B6" s="183">
        <v>226327</v>
      </c>
      <c r="C6" s="183">
        <v>223042</v>
      </c>
      <c r="D6" s="183">
        <v>244094</v>
      </c>
      <c r="E6" s="183">
        <v>280082</v>
      </c>
      <c r="F6" s="183">
        <v>330590</v>
      </c>
      <c r="G6" s="183">
        <v>424031</v>
      </c>
      <c r="H6" s="183">
        <v>549785</v>
      </c>
      <c r="I6" s="183">
        <v>545119</v>
      </c>
      <c r="J6" s="183">
        <v>345135</v>
      </c>
      <c r="K6" s="183">
        <v>289318</v>
      </c>
      <c r="L6" s="183">
        <v>253821</v>
      </c>
      <c r="M6" s="183">
        <v>280706</v>
      </c>
      <c r="N6" s="183">
        <f>SUM(B6:J6)</f>
        <v>3168205</v>
      </c>
    </row>
    <row r="7" spans="1:15" ht="18" customHeight="1">
      <c r="A7" s="184" t="s">
        <v>76</v>
      </c>
      <c r="B7" s="184">
        <v>150675</v>
      </c>
      <c r="C7" s="184">
        <v>153758</v>
      </c>
      <c r="D7" s="184">
        <v>153200</v>
      </c>
      <c r="E7" s="184">
        <v>179214</v>
      </c>
      <c r="F7" s="184">
        <v>201033</v>
      </c>
      <c r="G7" s="184">
        <v>285372</v>
      </c>
      <c r="H7" s="184">
        <v>376305</v>
      </c>
      <c r="I7" s="184">
        <v>369609</v>
      </c>
      <c r="J7" s="184">
        <v>219951</v>
      </c>
      <c r="K7" s="184">
        <v>181475</v>
      </c>
      <c r="L7" s="184">
        <v>162334</v>
      </c>
      <c r="M7" s="184">
        <v>189575</v>
      </c>
      <c r="N7" s="184">
        <f>SUM(B7:J7)</f>
        <v>2089117</v>
      </c>
    </row>
    <row r="8" spans="1:15" ht="18" customHeight="1">
      <c r="A8" s="190" t="s">
        <v>77</v>
      </c>
      <c r="B8" s="190">
        <v>75652</v>
      </c>
      <c r="C8" s="190">
        <v>69284</v>
      </c>
      <c r="D8" s="190">
        <v>90894</v>
      </c>
      <c r="E8" s="190">
        <v>100868</v>
      </c>
      <c r="F8" s="190">
        <v>129557</v>
      </c>
      <c r="G8" s="190">
        <v>138659</v>
      </c>
      <c r="H8" s="190">
        <v>173480</v>
      </c>
      <c r="I8" s="190">
        <v>175510</v>
      </c>
      <c r="J8" s="190">
        <v>125184</v>
      </c>
      <c r="K8" s="190">
        <v>107843</v>
      </c>
      <c r="L8" s="190">
        <v>91487</v>
      </c>
      <c r="M8" s="190">
        <v>91131</v>
      </c>
      <c r="N8" s="199">
        <f>SUM(B8:J8)</f>
        <v>1079088</v>
      </c>
      <c r="O8" s="170"/>
    </row>
    <row r="9" spans="1:15" ht="18" customHeight="1">
      <c r="A9" s="185" t="s">
        <v>78</v>
      </c>
      <c r="B9" s="186">
        <v>66748</v>
      </c>
      <c r="C9" s="186">
        <v>61055</v>
      </c>
      <c r="D9" s="186">
        <v>79891</v>
      </c>
      <c r="E9" s="186">
        <v>87580</v>
      </c>
      <c r="F9" s="186">
        <v>112618</v>
      </c>
      <c r="G9" s="186">
        <v>117497</v>
      </c>
      <c r="H9" s="186">
        <v>143312</v>
      </c>
      <c r="I9" s="186">
        <v>148515</v>
      </c>
      <c r="J9" s="186">
        <v>105247</v>
      </c>
      <c r="K9" s="186">
        <v>91330</v>
      </c>
      <c r="L9" s="186">
        <v>79633</v>
      </c>
      <c r="M9" s="186">
        <v>79244</v>
      </c>
      <c r="N9" s="189">
        <f>SUM(B9:J9)</f>
        <v>922463</v>
      </c>
    </row>
    <row r="10" spans="1:15" ht="18" customHeight="1">
      <c r="A10" s="185" t="s">
        <v>79</v>
      </c>
      <c r="B10" s="186">
        <v>41567</v>
      </c>
      <c r="C10" s="186">
        <v>38315</v>
      </c>
      <c r="D10" s="186">
        <v>52148</v>
      </c>
      <c r="E10" s="186">
        <v>59622</v>
      </c>
      <c r="F10" s="186">
        <v>80733</v>
      </c>
      <c r="G10" s="186">
        <v>83998</v>
      </c>
      <c r="H10" s="186">
        <v>103888</v>
      </c>
      <c r="I10" s="186">
        <v>110043</v>
      </c>
      <c r="J10" s="186">
        <v>73102</v>
      </c>
      <c r="K10" s="186">
        <v>63128</v>
      </c>
      <c r="L10" s="186">
        <v>54177</v>
      </c>
      <c r="M10" s="186">
        <v>54171</v>
      </c>
      <c r="N10" s="189">
        <f t="shared" ref="N10:N66" si="0">SUM(B10:J10)</f>
        <v>643416</v>
      </c>
    </row>
    <row r="11" spans="1:15" ht="18" customHeight="1">
      <c r="A11" s="185" t="s">
        <v>32</v>
      </c>
      <c r="B11" s="186">
        <v>587</v>
      </c>
      <c r="C11" s="186">
        <v>680</v>
      </c>
      <c r="D11" s="186">
        <v>968</v>
      </c>
      <c r="E11" s="186">
        <v>870</v>
      </c>
      <c r="F11" s="186">
        <v>1058</v>
      </c>
      <c r="G11" s="186">
        <v>1128</v>
      </c>
      <c r="H11" s="186">
        <v>2074</v>
      </c>
      <c r="I11" s="186">
        <v>1549</v>
      </c>
      <c r="J11" s="186">
        <v>952</v>
      </c>
      <c r="K11" s="186">
        <v>1180</v>
      </c>
      <c r="L11" s="186">
        <v>1180</v>
      </c>
      <c r="M11" s="186">
        <v>1139</v>
      </c>
      <c r="N11" s="189">
        <f t="shared" si="0"/>
        <v>9866</v>
      </c>
    </row>
    <row r="12" spans="1:15" ht="18" customHeight="1">
      <c r="A12" s="185" t="s">
        <v>40</v>
      </c>
      <c r="B12" s="186">
        <v>307</v>
      </c>
      <c r="C12" s="186">
        <v>155</v>
      </c>
      <c r="D12" s="186">
        <v>724</v>
      </c>
      <c r="E12" s="186">
        <v>339</v>
      </c>
      <c r="F12" s="186">
        <v>374</v>
      </c>
      <c r="G12" s="186">
        <v>456</v>
      </c>
      <c r="H12" s="186">
        <v>1188</v>
      </c>
      <c r="I12" s="186">
        <v>742</v>
      </c>
      <c r="J12" s="186">
        <v>808</v>
      </c>
      <c r="K12" s="186">
        <v>762</v>
      </c>
      <c r="L12" s="186">
        <v>571</v>
      </c>
      <c r="M12" s="186">
        <v>340</v>
      </c>
      <c r="N12" s="189">
        <f t="shared" si="0"/>
        <v>5093</v>
      </c>
    </row>
    <row r="13" spans="1:15" ht="18" customHeight="1">
      <c r="A13" s="185" t="s">
        <v>36</v>
      </c>
      <c r="B13" s="186">
        <v>497</v>
      </c>
      <c r="C13" s="186">
        <v>706</v>
      </c>
      <c r="D13" s="186">
        <v>562</v>
      </c>
      <c r="E13" s="186">
        <v>1555</v>
      </c>
      <c r="F13" s="186">
        <v>975</v>
      </c>
      <c r="G13" s="186">
        <v>1155</v>
      </c>
      <c r="H13" s="186">
        <v>1808</v>
      </c>
      <c r="I13" s="186">
        <v>1836</v>
      </c>
      <c r="J13" s="186">
        <v>1166</v>
      </c>
      <c r="K13" s="186">
        <v>815</v>
      </c>
      <c r="L13" s="186">
        <v>593</v>
      </c>
      <c r="M13" s="186">
        <v>499</v>
      </c>
      <c r="N13" s="189">
        <f t="shared" si="0"/>
        <v>10260</v>
      </c>
    </row>
    <row r="14" spans="1:15" ht="18" customHeight="1">
      <c r="A14" s="185" t="s">
        <v>27</v>
      </c>
      <c r="B14" s="186">
        <v>1457</v>
      </c>
      <c r="C14" s="186">
        <v>1544</v>
      </c>
      <c r="D14" s="186">
        <v>1954</v>
      </c>
      <c r="E14" s="186">
        <v>1488</v>
      </c>
      <c r="F14" s="186">
        <v>1903</v>
      </c>
      <c r="G14" s="186">
        <v>1788</v>
      </c>
      <c r="H14" s="186">
        <v>2434</v>
      </c>
      <c r="I14" s="186">
        <v>2129</v>
      </c>
      <c r="J14" s="186">
        <v>2343</v>
      </c>
      <c r="K14" s="186">
        <v>1936</v>
      </c>
      <c r="L14" s="186">
        <v>2939</v>
      </c>
      <c r="M14" s="186">
        <v>2740</v>
      </c>
      <c r="N14" s="189">
        <f t="shared" si="0"/>
        <v>17040</v>
      </c>
    </row>
    <row r="15" spans="1:15" ht="18" customHeight="1">
      <c r="A15" s="185" t="s">
        <v>15</v>
      </c>
      <c r="B15" s="186">
        <v>4557</v>
      </c>
      <c r="C15" s="186">
        <v>4415</v>
      </c>
      <c r="D15" s="186">
        <v>6403</v>
      </c>
      <c r="E15" s="186">
        <v>7421</v>
      </c>
      <c r="F15" s="186">
        <v>14846</v>
      </c>
      <c r="G15" s="186">
        <v>16473</v>
      </c>
      <c r="H15" s="186">
        <v>18411</v>
      </c>
      <c r="I15" s="186">
        <v>20892</v>
      </c>
      <c r="J15" s="186">
        <v>13622</v>
      </c>
      <c r="K15" s="186">
        <v>9296</v>
      </c>
      <c r="L15" s="186">
        <v>5593</v>
      </c>
      <c r="M15" s="186">
        <v>5472</v>
      </c>
      <c r="N15" s="189">
        <f t="shared" si="0"/>
        <v>107040</v>
      </c>
    </row>
    <row r="16" spans="1:15" ht="18" customHeight="1">
      <c r="A16" s="185" t="s">
        <v>20</v>
      </c>
      <c r="B16" s="186">
        <v>2251</v>
      </c>
      <c r="C16" s="186">
        <v>4205</v>
      </c>
      <c r="D16" s="186">
        <v>3742</v>
      </c>
      <c r="E16" s="186">
        <v>4539</v>
      </c>
      <c r="F16" s="186">
        <v>5508</v>
      </c>
      <c r="G16" s="186">
        <v>6428</v>
      </c>
      <c r="H16" s="186">
        <v>10702</v>
      </c>
      <c r="I16" s="186">
        <v>8756</v>
      </c>
      <c r="J16" s="186">
        <v>4342</v>
      </c>
      <c r="K16" s="186">
        <v>4497</v>
      </c>
      <c r="L16" s="186">
        <v>3343</v>
      </c>
      <c r="M16" s="186">
        <v>3004</v>
      </c>
      <c r="N16" s="189">
        <f t="shared" si="0"/>
        <v>50473</v>
      </c>
    </row>
    <row r="17" spans="1:14" ht="18" customHeight="1">
      <c r="A17" s="185" t="s">
        <v>31</v>
      </c>
      <c r="B17" s="186">
        <v>912</v>
      </c>
      <c r="C17" s="186">
        <v>889</v>
      </c>
      <c r="D17" s="186">
        <v>1034</v>
      </c>
      <c r="E17" s="186">
        <v>1075</v>
      </c>
      <c r="F17" s="186">
        <v>1121</v>
      </c>
      <c r="G17" s="186">
        <v>1362</v>
      </c>
      <c r="H17" s="186">
        <v>1421</v>
      </c>
      <c r="I17" s="186">
        <v>1557</v>
      </c>
      <c r="J17" s="186">
        <v>1191</v>
      </c>
      <c r="K17" s="186">
        <v>1030</v>
      </c>
      <c r="L17" s="186">
        <v>670</v>
      </c>
      <c r="M17" s="186">
        <v>756</v>
      </c>
      <c r="N17" s="189">
        <f t="shared" si="0"/>
        <v>10562</v>
      </c>
    </row>
    <row r="18" spans="1:14" ht="18" customHeight="1">
      <c r="A18" s="185" t="s">
        <v>37</v>
      </c>
      <c r="B18" s="186">
        <v>377</v>
      </c>
      <c r="C18" s="186">
        <v>179</v>
      </c>
      <c r="D18" s="186">
        <v>582</v>
      </c>
      <c r="E18" s="186">
        <v>621</v>
      </c>
      <c r="F18" s="186">
        <v>2544</v>
      </c>
      <c r="G18" s="186">
        <v>981</v>
      </c>
      <c r="H18" s="186">
        <v>1308</v>
      </c>
      <c r="I18" s="186">
        <v>2089</v>
      </c>
      <c r="J18" s="186">
        <v>840</v>
      </c>
      <c r="K18" s="186">
        <v>539</v>
      </c>
      <c r="L18" s="186">
        <v>509</v>
      </c>
      <c r="M18" s="186">
        <v>402</v>
      </c>
      <c r="N18" s="189">
        <f t="shared" si="0"/>
        <v>9521</v>
      </c>
    </row>
    <row r="19" spans="1:14" ht="18" customHeight="1">
      <c r="A19" s="185" t="s">
        <v>25</v>
      </c>
      <c r="B19" s="186">
        <v>1273</v>
      </c>
      <c r="C19" s="186">
        <v>1055</v>
      </c>
      <c r="D19" s="186">
        <v>1552</v>
      </c>
      <c r="E19" s="186">
        <v>2003</v>
      </c>
      <c r="F19" s="186">
        <v>2768</v>
      </c>
      <c r="G19" s="186">
        <v>2160</v>
      </c>
      <c r="H19" s="186">
        <v>3617</v>
      </c>
      <c r="I19" s="186">
        <v>4853</v>
      </c>
      <c r="J19" s="186">
        <v>2554</v>
      </c>
      <c r="K19" s="186">
        <v>1928</v>
      </c>
      <c r="L19" s="186">
        <v>1536</v>
      </c>
      <c r="M19" s="186">
        <v>2013</v>
      </c>
      <c r="N19" s="189">
        <f t="shared" si="0"/>
        <v>21835</v>
      </c>
    </row>
    <row r="20" spans="1:14" ht="18" customHeight="1">
      <c r="A20" s="185" t="s">
        <v>22</v>
      </c>
      <c r="B20" s="186">
        <v>1436</v>
      </c>
      <c r="C20" s="186">
        <v>1338</v>
      </c>
      <c r="D20" s="186">
        <v>1782</v>
      </c>
      <c r="E20" s="186">
        <v>1816</v>
      </c>
      <c r="F20" s="186">
        <v>2599</v>
      </c>
      <c r="G20" s="186">
        <v>3172</v>
      </c>
      <c r="H20" s="186">
        <v>3198</v>
      </c>
      <c r="I20" s="186">
        <v>4503</v>
      </c>
      <c r="J20" s="186">
        <v>2581</v>
      </c>
      <c r="K20" s="186">
        <v>2141</v>
      </c>
      <c r="L20" s="186">
        <v>2392</v>
      </c>
      <c r="M20" s="186">
        <v>2449</v>
      </c>
      <c r="N20" s="189">
        <f t="shared" si="0"/>
        <v>22425</v>
      </c>
    </row>
    <row r="21" spans="1:14" ht="18" customHeight="1">
      <c r="A21" s="185" t="s">
        <v>50</v>
      </c>
      <c r="B21" s="186">
        <v>422</v>
      </c>
      <c r="C21" s="186">
        <v>123</v>
      </c>
      <c r="D21" s="186">
        <v>136</v>
      </c>
      <c r="E21" s="186">
        <v>285</v>
      </c>
      <c r="F21" s="186">
        <v>217</v>
      </c>
      <c r="G21" s="186">
        <v>248</v>
      </c>
      <c r="H21" s="186">
        <v>283</v>
      </c>
      <c r="I21" s="186">
        <v>565</v>
      </c>
      <c r="J21" s="186">
        <v>226</v>
      </c>
      <c r="K21" s="186">
        <v>279</v>
      </c>
      <c r="L21" s="186">
        <v>275</v>
      </c>
      <c r="M21" s="186">
        <v>111</v>
      </c>
      <c r="N21" s="189">
        <f t="shared" si="0"/>
        <v>2505</v>
      </c>
    </row>
    <row r="22" spans="1:14" ht="18" customHeight="1">
      <c r="A22" s="185" t="s">
        <v>23</v>
      </c>
      <c r="B22" s="186">
        <v>1642</v>
      </c>
      <c r="C22" s="186">
        <v>1310</v>
      </c>
      <c r="D22" s="186">
        <v>2145</v>
      </c>
      <c r="E22" s="186">
        <v>2180</v>
      </c>
      <c r="F22" s="186">
        <v>2595</v>
      </c>
      <c r="G22" s="186">
        <v>2522</v>
      </c>
      <c r="H22" s="186">
        <v>3232</v>
      </c>
      <c r="I22" s="186">
        <v>5387</v>
      </c>
      <c r="J22" s="186">
        <v>2843</v>
      </c>
      <c r="K22" s="186">
        <v>2460</v>
      </c>
      <c r="L22" s="186">
        <v>2531</v>
      </c>
      <c r="M22" s="186">
        <v>2876</v>
      </c>
      <c r="N22" s="189">
        <f t="shared" si="0"/>
        <v>23856</v>
      </c>
    </row>
    <row r="23" spans="1:14" ht="18" customHeight="1">
      <c r="A23" s="185" t="s">
        <v>47</v>
      </c>
      <c r="B23" s="186">
        <v>134</v>
      </c>
      <c r="C23" s="186">
        <v>88</v>
      </c>
      <c r="D23" s="186">
        <v>68</v>
      </c>
      <c r="E23" s="186">
        <v>122</v>
      </c>
      <c r="F23" s="186">
        <v>222</v>
      </c>
      <c r="G23" s="186">
        <v>154</v>
      </c>
      <c r="H23" s="186">
        <v>324</v>
      </c>
      <c r="I23" s="186">
        <v>390</v>
      </c>
      <c r="J23" s="186">
        <v>238</v>
      </c>
      <c r="K23" s="186">
        <v>192</v>
      </c>
      <c r="L23" s="186">
        <v>130</v>
      </c>
      <c r="M23" s="186">
        <v>247</v>
      </c>
      <c r="N23" s="189">
        <f t="shared" si="0"/>
        <v>1740</v>
      </c>
    </row>
    <row r="24" spans="1:14" ht="18" customHeight="1">
      <c r="A24" s="185" t="s">
        <v>16</v>
      </c>
      <c r="B24" s="186">
        <v>8038</v>
      </c>
      <c r="C24" s="186">
        <v>7486</v>
      </c>
      <c r="D24" s="186">
        <v>10662</v>
      </c>
      <c r="E24" s="186">
        <v>11695</v>
      </c>
      <c r="F24" s="186">
        <v>13660</v>
      </c>
      <c r="G24" s="186">
        <v>12280</v>
      </c>
      <c r="H24" s="186">
        <v>15809</v>
      </c>
      <c r="I24" s="186">
        <v>16250</v>
      </c>
      <c r="J24" s="186">
        <v>11772</v>
      </c>
      <c r="K24" s="186">
        <v>12755</v>
      </c>
      <c r="L24" s="186">
        <v>11643</v>
      </c>
      <c r="M24" s="186">
        <v>12273</v>
      </c>
      <c r="N24" s="189">
        <f t="shared" si="0"/>
        <v>107652</v>
      </c>
    </row>
    <row r="25" spans="1:14" ht="18" customHeight="1">
      <c r="A25" s="185" t="s">
        <v>49</v>
      </c>
      <c r="B25" s="186">
        <v>1998</v>
      </c>
      <c r="C25" s="186">
        <v>40</v>
      </c>
      <c r="D25" s="186">
        <v>94</v>
      </c>
      <c r="E25" s="186">
        <v>140</v>
      </c>
      <c r="F25" s="186">
        <v>143</v>
      </c>
      <c r="G25" s="186">
        <v>123</v>
      </c>
      <c r="H25" s="186">
        <v>209</v>
      </c>
      <c r="I25" s="186">
        <v>359</v>
      </c>
      <c r="J25" s="186">
        <v>159</v>
      </c>
      <c r="K25" s="186">
        <v>112</v>
      </c>
      <c r="L25" s="186">
        <v>162</v>
      </c>
      <c r="M25" s="186">
        <v>161</v>
      </c>
      <c r="N25" s="189">
        <f t="shared" si="0"/>
        <v>3265</v>
      </c>
    </row>
    <row r="26" spans="1:14" ht="18" customHeight="1">
      <c r="A26" s="185" t="s">
        <v>43</v>
      </c>
      <c r="B26" s="186">
        <v>108</v>
      </c>
      <c r="C26" s="186">
        <v>176</v>
      </c>
      <c r="D26" s="186">
        <v>267</v>
      </c>
      <c r="E26" s="186">
        <v>265</v>
      </c>
      <c r="F26" s="186">
        <v>479</v>
      </c>
      <c r="G26" s="186">
        <v>489</v>
      </c>
      <c r="H26" s="186">
        <v>811</v>
      </c>
      <c r="I26" s="186">
        <v>616</v>
      </c>
      <c r="J26" s="186">
        <v>293</v>
      </c>
      <c r="K26" s="186">
        <v>931</v>
      </c>
      <c r="L26" s="186">
        <v>370</v>
      </c>
      <c r="M26" s="186">
        <v>146</v>
      </c>
      <c r="N26" s="189">
        <f t="shared" si="0"/>
        <v>3504</v>
      </c>
    </row>
    <row r="27" spans="1:14" ht="18" customHeight="1">
      <c r="A27" s="185" t="s">
        <v>52</v>
      </c>
      <c r="B27" s="186">
        <v>106</v>
      </c>
      <c r="C27" s="186">
        <v>95</v>
      </c>
      <c r="D27" s="186">
        <v>130</v>
      </c>
      <c r="E27" s="186">
        <v>80</v>
      </c>
      <c r="F27" s="186">
        <v>150</v>
      </c>
      <c r="G27" s="186">
        <v>122</v>
      </c>
      <c r="H27" s="186">
        <v>169</v>
      </c>
      <c r="I27" s="186">
        <v>185</v>
      </c>
      <c r="J27" s="186">
        <v>162</v>
      </c>
      <c r="K27" s="186">
        <v>59</v>
      </c>
      <c r="L27" s="186">
        <v>138</v>
      </c>
      <c r="M27" s="186">
        <v>180</v>
      </c>
      <c r="N27" s="189">
        <f t="shared" si="0"/>
        <v>1199</v>
      </c>
    </row>
    <row r="28" spans="1:14" ht="18" customHeight="1">
      <c r="A28" s="185" t="s">
        <v>29</v>
      </c>
      <c r="B28" s="186">
        <v>1570</v>
      </c>
      <c r="C28" s="186">
        <v>1525</v>
      </c>
      <c r="D28" s="186">
        <v>1863</v>
      </c>
      <c r="E28" s="186">
        <v>1633</v>
      </c>
      <c r="F28" s="186">
        <v>2603</v>
      </c>
      <c r="G28" s="186">
        <v>2474</v>
      </c>
      <c r="H28" s="186">
        <v>3154</v>
      </c>
      <c r="I28" s="186">
        <v>3341</v>
      </c>
      <c r="J28" s="186">
        <v>2169</v>
      </c>
      <c r="K28" s="186">
        <v>3015</v>
      </c>
      <c r="L28" s="186">
        <v>4212</v>
      </c>
      <c r="M28" s="186">
        <v>5047</v>
      </c>
      <c r="N28" s="189">
        <f t="shared" si="0"/>
        <v>20332</v>
      </c>
    </row>
    <row r="29" spans="1:14" ht="18" customHeight="1">
      <c r="A29" s="185" t="s">
        <v>34</v>
      </c>
      <c r="B29" s="186">
        <v>453</v>
      </c>
      <c r="C29" s="186">
        <v>563</v>
      </c>
      <c r="D29" s="186">
        <v>752</v>
      </c>
      <c r="E29" s="186">
        <v>561</v>
      </c>
      <c r="F29" s="186">
        <v>871</v>
      </c>
      <c r="G29" s="186">
        <v>814</v>
      </c>
      <c r="H29" s="186">
        <v>1233</v>
      </c>
      <c r="I29" s="186">
        <v>1289</v>
      </c>
      <c r="J29" s="186">
        <v>638</v>
      </c>
      <c r="K29" s="186">
        <v>677</v>
      </c>
      <c r="L29" s="186">
        <v>451</v>
      </c>
      <c r="M29" s="186">
        <v>458</v>
      </c>
      <c r="N29" s="189">
        <f t="shared" si="0"/>
        <v>7174</v>
      </c>
    </row>
    <row r="30" spans="1:14" ht="18" customHeight="1">
      <c r="A30" s="185" t="s">
        <v>14</v>
      </c>
      <c r="B30" s="186">
        <v>9121</v>
      </c>
      <c r="C30" s="186">
        <v>7779</v>
      </c>
      <c r="D30" s="186">
        <v>10943</v>
      </c>
      <c r="E30" s="186">
        <v>14918</v>
      </c>
      <c r="F30" s="186">
        <v>17999</v>
      </c>
      <c r="G30" s="186">
        <v>20731</v>
      </c>
      <c r="H30" s="186">
        <v>19802</v>
      </c>
      <c r="I30" s="186">
        <v>23918</v>
      </c>
      <c r="J30" s="186">
        <v>17123</v>
      </c>
      <c r="K30" s="186">
        <v>12200</v>
      </c>
      <c r="L30" s="186">
        <v>9796</v>
      </c>
      <c r="M30" s="186">
        <v>9167</v>
      </c>
      <c r="N30" s="189">
        <f t="shared" si="0"/>
        <v>142334</v>
      </c>
    </row>
    <row r="31" spans="1:14" ht="18" customHeight="1">
      <c r="A31" s="185" t="s">
        <v>38</v>
      </c>
      <c r="B31" s="186">
        <v>448</v>
      </c>
      <c r="C31" s="186">
        <v>336</v>
      </c>
      <c r="D31" s="186">
        <v>488</v>
      </c>
      <c r="E31" s="186">
        <v>409</v>
      </c>
      <c r="F31" s="186">
        <v>483</v>
      </c>
      <c r="G31" s="186">
        <v>626</v>
      </c>
      <c r="H31" s="186">
        <v>464</v>
      </c>
      <c r="I31" s="186">
        <v>574</v>
      </c>
      <c r="J31" s="186">
        <v>565</v>
      </c>
      <c r="K31" s="186">
        <v>369</v>
      </c>
      <c r="L31" s="186">
        <v>338</v>
      </c>
      <c r="M31" s="186">
        <v>497</v>
      </c>
      <c r="N31" s="189">
        <f t="shared" si="0"/>
        <v>4393</v>
      </c>
    </row>
    <row r="32" spans="1:14" ht="18" customHeight="1">
      <c r="A32" s="185" t="s">
        <v>41</v>
      </c>
      <c r="B32" s="186">
        <v>493</v>
      </c>
      <c r="C32" s="186">
        <v>475</v>
      </c>
      <c r="D32" s="186">
        <v>795</v>
      </c>
      <c r="E32" s="186">
        <v>719</v>
      </c>
      <c r="F32" s="186">
        <v>791</v>
      </c>
      <c r="G32" s="186">
        <v>717</v>
      </c>
      <c r="H32" s="186">
        <v>807</v>
      </c>
      <c r="I32" s="186">
        <v>928</v>
      </c>
      <c r="J32" s="186">
        <v>505</v>
      </c>
      <c r="K32" s="186">
        <v>560</v>
      </c>
      <c r="L32" s="186">
        <v>441</v>
      </c>
      <c r="M32" s="186">
        <v>574</v>
      </c>
      <c r="N32" s="189">
        <f t="shared" si="0"/>
        <v>6230</v>
      </c>
    </row>
    <row r="33" spans="1:14" ht="18" customHeight="1">
      <c r="A33" s="185" t="s">
        <v>42</v>
      </c>
      <c r="B33" s="186">
        <v>137</v>
      </c>
      <c r="C33" s="186">
        <v>110</v>
      </c>
      <c r="D33" s="186">
        <v>180</v>
      </c>
      <c r="E33" s="186">
        <v>215</v>
      </c>
      <c r="F33" s="186">
        <v>194</v>
      </c>
      <c r="G33" s="186">
        <v>255</v>
      </c>
      <c r="H33" s="186">
        <v>377</v>
      </c>
      <c r="I33" s="186">
        <v>201</v>
      </c>
      <c r="J33" s="186">
        <v>162</v>
      </c>
      <c r="K33" s="186">
        <v>222</v>
      </c>
      <c r="L33" s="186">
        <v>149</v>
      </c>
      <c r="M33" s="186">
        <v>120</v>
      </c>
      <c r="N33" s="189">
        <f t="shared" si="0"/>
        <v>1831</v>
      </c>
    </row>
    <row r="34" spans="1:14" ht="18" customHeight="1">
      <c r="A34" s="185" t="s">
        <v>44</v>
      </c>
      <c r="B34" s="186">
        <v>160</v>
      </c>
      <c r="C34" s="186">
        <v>133</v>
      </c>
      <c r="D34" s="186">
        <v>256</v>
      </c>
      <c r="E34" s="186">
        <v>372</v>
      </c>
      <c r="F34" s="186">
        <v>535</v>
      </c>
      <c r="G34" s="186">
        <v>359</v>
      </c>
      <c r="H34" s="186">
        <v>825</v>
      </c>
      <c r="I34" s="186">
        <v>604</v>
      </c>
      <c r="J34" s="186">
        <v>523</v>
      </c>
      <c r="K34" s="186">
        <v>475</v>
      </c>
      <c r="L34" s="186">
        <v>307</v>
      </c>
      <c r="M34" s="186">
        <v>279</v>
      </c>
      <c r="N34" s="189">
        <f t="shared" si="0"/>
        <v>3767</v>
      </c>
    </row>
    <row r="35" spans="1:14" ht="18" customHeight="1">
      <c r="A35" s="185" t="s">
        <v>30</v>
      </c>
      <c r="B35" s="186">
        <v>1672</v>
      </c>
      <c r="C35" s="186">
        <v>1444</v>
      </c>
      <c r="D35" s="186">
        <v>2281</v>
      </c>
      <c r="E35" s="186">
        <v>2529</v>
      </c>
      <c r="F35" s="186">
        <v>3500</v>
      </c>
      <c r="G35" s="186">
        <v>4489</v>
      </c>
      <c r="H35" s="186">
        <v>7187</v>
      </c>
      <c r="I35" s="186">
        <v>3757</v>
      </c>
      <c r="J35" s="186">
        <v>2763</v>
      </c>
      <c r="K35" s="186">
        <v>2626</v>
      </c>
      <c r="L35" s="186">
        <v>1677</v>
      </c>
      <c r="M35" s="186">
        <v>1578</v>
      </c>
      <c r="N35" s="189">
        <f t="shared" si="0"/>
        <v>29622</v>
      </c>
    </row>
    <row r="36" spans="1:14" ht="18" customHeight="1">
      <c r="A36" s="185" t="s">
        <v>26</v>
      </c>
      <c r="B36" s="186">
        <v>1411</v>
      </c>
      <c r="C36" s="186">
        <v>1466</v>
      </c>
      <c r="D36" s="186">
        <v>1785</v>
      </c>
      <c r="E36" s="186">
        <v>1772</v>
      </c>
      <c r="F36" s="186">
        <v>2595</v>
      </c>
      <c r="G36" s="186">
        <v>2492</v>
      </c>
      <c r="H36" s="186">
        <v>3041</v>
      </c>
      <c r="I36" s="186">
        <v>2773</v>
      </c>
      <c r="J36" s="186">
        <v>2562</v>
      </c>
      <c r="K36" s="186">
        <v>2072</v>
      </c>
      <c r="L36" s="186">
        <v>2231</v>
      </c>
      <c r="M36" s="186">
        <v>1643</v>
      </c>
      <c r="N36" s="189">
        <f t="shared" si="0"/>
        <v>19897</v>
      </c>
    </row>
    <row r="37" spans="1:14" ht="18" customHeight="1">
      <c r="A37" s="185" t="s">
        <v>19</v>
      </c>
      <c r="B37" s="186">
        <v>4038</v>
      </c>
      <c r="C37" s="186">
        <v>3835</v>
      </c>
      <c r="D37" s="186">
        <v>4906</v>
      </c>
      <c r="E37" s="186">
        <v>5166</v>
      </c>
      <c r="F37" s="186">
        <v>7195</v>
      </c>
      <c r="G37" s="186">
        <v>7714</v>
      </c>
      <c r="H37" s="186">
        <v>8527</v>
      </c>
      <c r="I37" s="186">
        <v>9520</v>
      </c>
      <c r="J37" s="186">
        <v>8171</v>
      </c>
      <c r="K37" s="186">
        <v>5553</v>
      </c>
      <c r="L37" s="186">
        <v>4752</v>
      </c>
      <c r="M37" s="186">
        <v>4771</v>
      </c>
      <c r="N37" s="189">
        <f t="shared" si="0"/>
        <v>59072</v>
      </c>
    </row>
    <row r="38" spans="1:14" ht="18" customHeight="1">
      <c r="A38" s="185" t="s">
        <v>80</v>
      </c>
      <c r="B38" s="186">
        <v>1783</v>
      </c>
      <c r="C38" s="186">
        <v>1849</v>
      </c>
      <c r="D38" s="186">
        <v>2596</v>
      </c>
      <c r="E38" s="186">
        <v>2905</v>
      </c>
      <c r="F38" s="186">
        <v>3676</v>
      </c>
      <c r="G38" s="186">
        <v>3698</v>
      </c>
      <c r="H38" s="186">
        <v>6137</v>
      </c>
      <c r="I38" s="186">
        <v>4987</v>
      </c>
      <c r="J38" s="186">
        <v>4280</v>
      </c>
      <c r="K38" s="186">
        <v>3254</v>
      </c>
      <c r="L38" s="186">
        <v>2756</v>
      </c>
      <c r="M38" s="186">
        <v>2589</v>
      </c>
      <c r="N38" s="189">
        <f t="shared" si="0"/>
        <v>31911</v>
      </c>
    </row>
    <row r="39" spans="1:14" ht="18" customHeight="1">
      <c r="A39" s="185" t="s">
        <v>46</v>
      </c>
      <c r="B39" s="186">
        <v>169</v>
      </c>
      <c r="C39" s="186">
        <v>230</v>
      </c>
      <c r="D39" s="186">
        <v>159</v>
      </c>
      <c r="E39" s="186">
        <v>191</v>
      </c>
      <c r="F39" s="186">
        <v>370</v>
      </c>
      <c r="G39" s="186">
        <v>313</v>
      </c>
      <c r="H39" s="186">
        <v>524</v>
      </c>
      <c r="I39" s="186">
        <v>328</v>
      </c>
      <c r="J39" s="186">
        <v>431</v>
      </c>
      <c r="K39" s="186">
        <v>303</v>
      </c>
      <c r="L39" s="186">
        <v>259</v>
      </c>
      <c r="M39" s="186">
        <v>166</v>
      </c>
      <c r="N39" s="189">
        <f t="shared" si="0"/>
        <v>2715</v>
      </c>
    </row>
    <row r="40" spans="1:14" ht="30" customHeight="1">
      <c r="A40" s="185" t="s">
        <v>35</v>
      </c>
      <c r="B40" s="186">
        <v>326</v>
      </c>
      <c r="C40" s="186">
        <v>388</v>
      </c>
      <c r="D40" s="186">
        <v>463</v>
      </c>
      <c r="E40" s="186">
        <v>675</v>
      </c>
      <c r="F40" s="186">
        <v>857</v>
      </c>
      <c r="G40" s="186">
        <v>1033</v>
      </c>
      <c r="H40" s="186">
        <v>1691</v>
      </c>
      <c r="I40" s="186">
        <v>1490</v>
      </c>
      <c r="J40" s="186">
        <v>1244</v>
      </c>
      <c r="K40" s="186">
        <v>761</v>
      </c>
      <c r="L40" s="186">
        <v>460</v>
      </c>
      <c r="M40" s="186">
        <v>652</v>
      </c>
      <c r="N40" s="189">
        <f t="shared" si="0"/>
        <v>8167</v>
      </c>
    </row>
    <row r="41" spans="1:14" ht="18" customHeight="1">
      <c r="A41" s="185" t="s">
        <v>28</v>
      </c>
      <c r="B41" s="186">
        <v>1288</v>
      </c>
      <c r="C41" s="186">
        <v>1231</v>
      </c>
      <c r="D41" s="186">
        <v>1974</v>
      </c>
      <c r="E41" s="186">
        <v>2039</v>
      </c>
      <c r="F41" s="186">
        <v>2449</v>
      </c>
      <c r="G41" s="186">
        <v>2352</v>
      </c>
      <c r="H41" s="186">
        <v>3922</v>
      </c>
      <c r="I41" s="186">
        <v>3169</v>
      </c>
      <c r="J41" s="186">
        <v>2605</v>
      </c>
      <c r="K41" s="186">
        <v>2190</v>
      </c>
      <c r="L41" s="186">
        <v>2037</v>
      </c>
      <c r="M41" s="186">
        <v>1771</v>
      </c>
      <c r="N41" s="189">
        <f t="shared" si="0"/>
        <v>21029</v>
      </c>
    </row>
    <row r="42" spans="1:14" ht="18" customHeight="1">
      <c r="A42" s="185" t="s">
        <v>39</v>
      </c>
      <c r="B42" s="186">
        <v>705</v>
      </c>
      <c r="C42" s="186">
        <v>586</v>
      </c>
      <c r="D42" s="186">
        <v>960</v>
      </c>
      <c r="E42" s="186">
        <v>996</v>
      </c>
      <c r="F42" s="186">
        <v>1697</v>
      </c>
      <c r="G42" s="186">
        <v>1047</v>
      </c>
      <c r="H42" s="186">
        <v>1549</v>
      </c>
      <c r="I42" s="186">
        <v>893</v>
      </c>
      <c r="J42" s="186">
        <v>1074</v>
      </c>
      <c r="K42" s="186">
        <v>1346</v>
      </c>
      <c r="L42" s="186">
        <v>656</v>
      </c>
      <c r="M42" s="186">
        <v>756</v>
      </c>
      <c r="N42" s="189">
        <f t="shared" si="0"/>
        <v>9507</v>
      </c>
    </row>
    <row r="43" spans="1:14" ht="18" customHeight="1">
      <c r="A43" s="185" t="s">
        <v>24</v>
      </c>
      <c r="B43" s="186">
        <v>1427</v>
      </c>
      <c r="C43" s="186">
        <v>1071</v>
      </c>
      <c r="D43" s="186">
        <v>1243</v>
      </c>
      <c r="E43" s="186">
        <v>1285</v>
      </c>
      <c r="F43" s="186">
        <v>1410</v>
      </c>
      <c r="G43" s="186">
        <v>1344</v>
      </c>
      <c r="H43" s="186">
        <v>1595</v>
      </c>
      <c r="I43" s="186">
        <v>1495</v>
      </c>
      <c r="J43" s="186">
        <v>1024</v>
      </c>
      <c r="K43" s="186">
        <v>904</v>
      </c>
      <c r="L43" s="186">
        <v>878</v>
      </c>
      <c r="M43" s="186">
        <v>995</v>
      </c>
      <c r="N43" s="189">
        <f t="shared" si="0"/>
        <v>11894</v>
      </c>
    </row>
    <row r="44" spans="1:14" ht="18" customHeight="1">
      <c r="A44" s="185" t="s">
        <v>17</v>
      </c>
      <c r="B44" s="186">
        <v>6454</v>
      </c>
      <c r="C44" s="186">
        <v>5880</v>
      </c>
      <c r="D44" s="186">
        <v>5939</v>
      </c>
      <c r="E44" s="186">
        <v>5772</v>
      </c>
      <c r="F44" s="186">
        <v>5368</v>
      </c>
      <c r="G44" s="186">
        <v>5604</v>
      </c>
      <c r="H44" s="186">
        <v>5846</v>
      </c>
      <c r="I44" s="186">
        <v>5694</v>
      </c>
      <c r="J44" s="186">
        <v>4609</v>
      </c>
      <c r="K44" s="186">
        <v>5652</v>
      </c>
      <c r="L44" s="186">
        <v>5340</v>
      </c>
      <c r="M44" s="186">
        <v>4874</v>
      </c>
      <c r="N44" s="189">
        <f t="shared" si="0"/>
        <v>51166</v>
      </c>
    </row>
    <row r="45" spans="1:14" ht="18" customHeight="1">
      <c r="A45" s="185" t="s">
        <v>18</v>
      </c>
      <c r="B45" s="186">
        <v>10283</v>
      </c>
      <c r="C45" s="186">
        <v>8955</v>
      </c>
      <c r="D45" s="186">
        <v>11651</v>
      </c>
      <c r="E45" s="186">
        <v>11433</v>
      </c>
      <c r="F45" s="186">
        <v>11853</v>
      </c>
      <c r="G45" s="186">
        <v>13379</v>
      </c>
      <c r="H45" s="186">
        <v>14911</v>
      </c>
      <c r="I45" s="186">
        <v>15213</v>
      </c>
      <c r="J45" s="186">
        <v>12202</v>
      </c>
      <c r="K45" s="186">
        <v>10913</v>
      </c>
      <c r="L45" s="186">
        <v>10528</v>
      </c>
      <c r="M45" s="186">
        <v>10573</v>
      </c>
      <c r="N45" s="189">
        <f t="shared" si="0"/>
        <v>109880</v>
      </c>
    </row>
    <row r="46" spans="1:14" ht="18" customHeight="1">
      <c r="A46" s="185" t="s">
        <v>81</v>
      </c>
      <c r="B46" s="186">
        <v>491</v>
      </c>
      <c r="C46" s="186">
        <v>564</v>
      </c>
      <c r="D46" s="186">
        <v>448</v>
      </c>
      <c r="E46" s="186">
        <v>401</v>
      </c>
      <c r="F46" s="186">
        <v>686</v>
      </c>
      <c r="G46" s="186">
        <v>713</v>
      </c>
      <c r="H46" s="186">
        <v>859</v>
      </c>
      <c r="I46" s="186">
        <v>670</v>
      </c>
      <c r="J46" s="186">
        <v>785</v>
      </c>
      <c r="K46" s="186">
        <v>580</v>
      </c>
      <c r="L46" s="186">
        <v>546</v>
      </c>
      <c r="M46" s="186">
        <v>515</v>
      </c>
      <c r="N46" s="189">
        <f t="shared" si="0"/>
        <v>5617</v>
      </c>
    </row>
    <row r="47" spans="1:14" ht="18" customHeight="1">
      <c r="A47" s="185" t="s">
        <v>82</v>
      </c>
      <c r="B47" s="186">
        <v>148</v>
      </c>
      <c r="C47" s="186">
        <v>190</v>
      </c>
      <c r="D47" s="186">
        <v>392</v>
      </c>
      <c r="E47" s="186">
        <v>454</v>
      </c>
      <c r="F47" s="186">
        <v>481</v>
      </c>
      <c r="G47" s="186">
        <v>446</v>
      </c>
      <c r="H47" s="186">
        <v>579</v>
      </c>
      <c r="I47" s="186">
        <v>509</v>
      </c>
      <c r="J47" s="186">
        <v>467</v>
      </c>
      <c r="K47" s="186">
        <v>417</v>
      </c>
      <c r="L47" s="186">
        <v>280</v>
      </c>
      <c r="M47" s="186">
        <v>259</v>
      </c>
      <c r="N47" s="189">
        <f t="shared" si="0"/>
        <v>3666</v>
      </c>
    </row>
    <row r="48" spans="1:14" ht="18" customHeight="1">
      <c r="A48" s="185" t="s">
        <v>55</v>
      </c>
      <c r="B48" s="186">
        <v>34</v>
      </c>
      <c r="C48" s="186">
        <v>18</v>
      </c>
      <c r="D48" s="186">
        <v>32</v>
      </c>
      <c r="E48" s="186">
        <v>136</v>
      </c>
      <c r="F48" s="186">
        <v>149</v>
      </c>
      <c r="G48" s="186">
        <v>189</v>
      </c>
      <c r="H48" s="186">
        <v>91</v>
      </c>
      <c r="I48" s="186">
        <v>25</v>
      </c>
      <c r="J48" s="186">
        <v>25</v>
      </c>
      <c r="K48" s="186">
        <v>30</v>
      </c>
      <c r="L48" s="186">
        <v>49</v>
      </c>
      <c r="M48" s="186">
        <v>5</v>
      </c>
      <c r="N48" s="189">
        <f t="shared" si="0"/>
        <v>699</v>
      </c>
    </row>
    <row r="49" spans="1:14" ht="18" customHeight="1">
      <c r="A49" s="185" t="s">
        <v>83</v>
      </c>
      <c r="B49" s="186">
        <v>114</v>
      </c>
      <c r="C49" s="186">
        <v>172</v>
      </c>
      <c r="D49" s="186">
        <v>360</v>
      </c>
      <c r="E49" s="186">
        <v>318</v>
      </c>
      <c r="F49" s="186">
        <v>332</v>
      </c>
      <c r="G49" s="186">
        <v>257</v>
      </c>
      <c r="H49" s="186">
        <v>488</v>
      </c>
      <c r="I49" s="186">
        <v>484</v>
      </c>
      <c r="J49" s="186">
        <v>442</v>
      </c>
      <c r="K49" s="186">
        <v>387</v>
      </c>
      <c r="L49" s="186">
        <v>231</v>
      </c>
      <c r="M49" s="186">
        <v>254</v>
      </c>
      <c r="N49" s="189">
        <f t="shared" si="0"/>
        <v>2967</v>
      </c>
    </row>
    <row r="50" spans="1:14" ht="18" customHeight="1">
      <c r="A50" s="185" t="s">
        <v>84</v>
      </c>
      <c r="B50" s="186">
        <v>3837</v>
      </c>
      <c r="C50" s="186">
        <v>3482</v>
      </c>
      <c r="D50" s="186">
        <v>4668</v>
      </c>
      <c r="E50" s="186">
        <v>6087</v>
      </c>
      <c r="F50" s="186">
        <v>8143</v>
      </c>
      <c r="G50" s="186">
        <v>9592</v>
      </c>
      <c r="H50" s="186">
        <v>13250</v>
      </c>
      <c r="I50" s="186">
        <v>11723</v>
      </c>
      <c r="J50" s="186">
        <v>8356</v>
      </c>
      <c r="K50" s="186">
        <v>7323</v>
      </c>
      <c r="L50" s="186">
        <v>5709</v>
      </c>
      <c r="M50" s="186">
        <v>5381</v>
      </c>
      <c r="N50" s="189">
        <f t="shared" si="0"/>
        <v>69138</v>
      </c>
    </row>
    <row r="51" spans="1:14" ht="18" customHeight="1">
      <c r="A51" s="185" t="s">
        <v>85</v>
      </c>
      <c r="B51" s="186">
        <v>3094</v>
      </c>
      <c r="C51" s="186">
        <v>2563</v>
      </c>
      <c r="D51" s="186">
        <v>3497</v>
      </c>
      <c r="E51" s="186">
        <v>4922</v>
      </c>
      <c r="F51" s="186">
        <v>6952</v>
      </c>
      <c r="G51" s="186">
        <v>8198</v>
      </c>
      <c r="H51" s="186">
        <v>11391</v>
      </c>
      <c r="I51" s="186">
        <v>10054</v>
      </c>
      <c r="J51" s="186">
        <v>7513</v>
      </c>
      <c r="K51" s="186">
        <v>6342</v>
      </c>
      <c r="L51" s="186">
        <v>4928</v>
      </c>
      <c r="M51" s="186">
        <v>4646</v>
      </c>
      <c r="N51" s="189">
        <f t="shared" si="0"/>
        <v>58184</v>
      </c>
    </row>
    <row r="52" spans="1:14" ht="18" customHeight="1">
      <c r="A52" s="185" t="s">
        <v>45</v>
      </c>
      <c r="B52" s="186">
        <v>127</v>
      </c>
      <c r="C52" s="186">
        <v>129</v>
      </c>
      <c r="D52" s="186">
        <v>239</v>
      </c>
      <c r="E52" s="186">
        <v>408</v>
      </c>
      <c r="F52" s="186">
        <v>409</v>
      </c>
      <c r="G52" s="186">
        <v>505</v>
      </c>
      <c r="H52" s="186">
        <v>621</v>
      </c>
      <c r="I52" s="186">
        <v>659</v>
      </c>
      <c r="J52" s="186">
        <v>455</v>
      </c>
      <c r="K52" s="186">
        <v>402</v>
      </c>
      <c r="L52" s="186">
        <v>238</v>
      </c>
      <c r="M52" s="186">
        <v>203</v>
      </c>
      <c r="N52" s="189">
        <f t="shared" si="0"/>
        <v>3552</v>
      </c>
    </row>
    <row r="53" spans="1:14" ht="18" customHeight="1">
      <c r="A53" s="185" t="s">
        <v>21</v>
      </c>
      <c r="B53" s="186">
        <v>2967</v>
      </c>
      <c r="C53" s="186">
        <v>2434</v>
      </c>
      <c r="D53" s="186">
        <v>3258</v>
      </c>
      <c r="E53" s="186">
        <v>4513</v>
      </c>
      <c r="F53" s="186">
        <v>6541</v>
      </c>
      <c r="G53" s="186">
        <v>7693</v>
      </c>
      <c r="H53" s="186">
        <v>10770</v>
      </c>
      <c r="I53" s="186">
        <v>9391</v>
      </c>
      <c r="J53" s="186">
        <v>7058</v>
      </c>
      <c r="K53" s="186">
        <v>5928</v>
      </c>
      <c r="L53" s="186">
        <v>4689</v>
      </c>
      <c r="M53" s="186">
        <v>4443</v>
      </c>
      <c r="N53" s="189">
        <f t="shared" si="0"/>
        <v>54625</v>
      </c>
    </row>
    <row r="54" spans="1:14" ht="30" customHeight="1">
      <c r="A54" s="185" t="s">
        <v>86</v>
      </c>
      <c r="B54" s="186"/>
      <c r="C54" s="186"/>
      <c r="D54" s="186"/>
      <c r="E54" s="186">
        <v>1</v>
      </c>
      <c r="F54" s="186">
        <v>2</v>
      </c>
      <c r="G54" s="186"/>
      <c r="H54" s="186"/>
      <c r="I54" s="186">
        <v>4</v>
      </c>
      <c r="J54" s="186"/>
      <c r="K54" s="186">
        <v>12</v>
      </c>
      <c r="L54" s="186">
        <v>1</v>
      </c>
      <c r="M54" s="186"/>
      <c r="N54" s="189">
        <f t="shared" si="0"/>
        <v>7</v>
      </c>
    </row>
    <row r="55" spans="1:14" ht="30" customHeight="1">
      <c r="A55" s="185" t="s">
        <v>87</v>
      </c>
      <c r="B55" s="186">
        <v>743</v>
      </c>
      <c r="C55" s="186">
        <v>919</v>
      </c>
      <c r="D55" s="186">
        <v>1171</v>
      </c>
      <c r="E55" s="186">
        <v>1165</v>
      </c>
      <c r="F55" s="186">
        <v>1191</v>
      </c>
      <c r="G55" s="186">
        <v>1394</v>
      </c>
      <c r="H55" s="186">
        <v>1859</v>
      </c>
      <c r="I55" s="186">
        <v>1669</v>
      </c>
      <c r="J55" s="186">
        <v>843</v>
      </c>
      <c r="K55" s="186">
        <v>981</v>
      </c>
      <c r="L55" s="186">
        <v>781</v>
      </c>
      <c r="M55" s="186">
        <v>735</v>
      </c>
      <c r="N55" s="189">
        <f t="shared" si="0"/>
        <v>10954</v>
      </c>
    </row>
    <row r="56" spans="1:14" ht="18" customHeight="1">
      <c r="A56" s="185" t="s">
        <v>54</v>
      </c>
      <c r="B56" s="186">
        <v>72</v>
      </c>
      <c r="C56" s="186">
        <v>60</v>
      </c>
      <c r="D56" s="186">
        <v>96</v>
      </c>
      <c r="E56" s="186">
        <v>172</v>
      </c>
      <c r="F56" s="186">
        <v>193</v>
      </c>
      <c r="G56" s="186">
        <v>228</v>
      </c>
      <c r="H56" s="186">
        <v>170</v>
      </c>
      <c r="I56" s="186">
        <v>162</v>
      </c>
      <c r="J56" s="186">
        <v>161</v>
      </c>
      <c r="K56" s="186">
        <v>128</v>
      </c>
      <c r="L56" s="186">
        <v>112</v>
      </c>
      <c r="M56" s="186">
        <v>129</v>
      </c>
      <c r="N56" s="189">
        <f t="shared" si="0"/>
        <v>1314</v>
      </c>
    </row>
    <row r="57" spans="1:14" ht="42.95" customHeight="1">
      <c r="A57" s="185" t="s">
        <v>88</v>
      </c>
      <c r="B57" s="186">
        <v>671</v>
      </c>
      <c r="C57" s="186">
        <v>859</v>
      </c>
      <c r="D57" s="186">
        <v>1075</v>
      </c>
      <c r="E57" s="186">
        <v>993</v>
      </c>
      <c r="F57" s="186">
        <v>998</v>
      </c>
      <c r="G57" s="186">
        <v>1166</v>
      </c>
      <c r="H57" s="186">
        <v>1689</v>
      </c>
      <c r="I57" s="186">
        <v>1507</v>
      </c>
      <c r="J57" s="186">
        <v>682</v>
      </c>
      <c r="K57" s="186">
        <v>853</v>
      </c>
      <c r="L57" s="186">
        <v>669</v>
      </c>
      <c r="M57" s="186">
        <v>606</v>
      </c>
      <c r="N57" s="189">
        <f t="shared" si="0"/>
        <v>9640</v>
      </c>
    </row>
    <row r="58" spans="1:14" ht="18" customHeight="1">
      <c r="A58" s="185" t="s">
        <v>89</v>
      </c>
      <c r="B58" s="186">
        <v>4439</v>
      </c>
      <c r="C58" s="186">
        <v>3982</v>
      </c>
      <c r="D58" s="186">
        <v>5065</v>
      </c>
      <c r="E58" s="186">
        <v>6200</v>
      </c>
      <c r="F58" s="186">
        <v>7174</v>
      </c>
      <c r="G58" s="186">
        <v>9390</v>
      </c>
      <c r="H58" s="186">
        <v>12752</v>
      </c>
      <c r="I58" s="186">
        <v>11724</v>
      </c>
      <c r="J58" s="186">
        <v>9798</v>
      </c>
      <c r="K58" s="186">
        <v>7721</v>
      </c>
      <c r="L58" s="186">
        <v>5114</v>
      </c>
      <c r="M58" s="186">
        <v>5500</v>
      </c>
      <c r="N58" s="189">
        <f t="shared" si="0"/>
        <v>70524</v>
      </c>
    </row>
    <row r="59" spans="1:14" ht="18" customHeight="1">
      <c r="A59" s="185" t="s">
        <v>48</v>
      </c>
      <c r="B59" s="186">
        <v>128</v>
      </c>
      <c r="C59" s="186">
        <v>164</v>
      </c>
      <c r="D59" s="186">
        <v>337</v>
      </c>
      <c r="E59" s="186">
        <v>377</v>
      </c>
      <c r="F59" s="186">
        <v>442</v>
      </c>
      <c r="G59" s="186">
        <v>647</v>
      </c>
      <c r="H59" s="186">
        <v>613</v>
      </c>
      <c r="I59" s="186">
        <v>418</v>
      </c>
      <c r="J59" s="186">
        <v>468</v>
      </c>
      <c r="K59" s="186">
        <v>687</v>
      </c>
      <c r="L59" s="186">
        <v>385</v>
      </c>
      <c r="M59" s="186">
        <v>518</v>
      </c>
      <c r="N59" s="189">
        <f t="shared" si="0"/>
        <v>3594</v>
      </c>
    </row>
    <row r="60" spans="1:14" ht="18" customHeight="1">
      <c r="A60" s="185" t="s">
        <v>53</v>
      </c>
      <c r="B60" s="186">
        <v>102</v>
      </c>
      <c r="C60" s="186">
        <v>123</v>
      </c>
      <c r="D60" s="186">
        <v>255</v>
      </c>
      <c r="E60" s="186">
        <v>272</v>
      </c>
      <c r="F60" s="186">
        <v>452</v>
      </c>
      <c r="G60" s="186">
        <v>489</v>
      </c>
      <c r="H60" s="186">
        <v>892</v>
      </c>
      <c r="I60" s="186">
        <v>675</v>
      </c>
      <c r="J60" s="186">
        <v>525</v>
      </c>
      <c r="K60" s="186">
        <v>672</v>
      </c>
      <c r="L60" s="186">
        <v>206</v>
      </c>
      <c r="M60" s="186">
        <v>310</v>
      </c>
      <c r="N60" s="189">
        <f t="shared" si="0"/>
        <v>3785</v>
      </c>
    </row>
    <row r="61" spans="1:14" ht="18" customHeight="1">
      <c r="A61" s="185" t="s">
        <v>56</v>
      </c>
      <c r="B61" s="186">
        <v>15</v>
      </c>
      <c r="C61" s="186">
        <v>43</v>
      </c>
      <c r="D61" s="186">
        <v>53</v>
      </c>
      <c r="E61" s="186">
        <v>164</v>
      </c>
      <c r="F61" s="186">
        <v>348</v>
      </c>
      <c r="G61" s="186">
        <v>678</v>
      </c>
      <c r="H61" s="186">
        <v>1365</v>
      </c>
      <c r="I61" s="186">
        <v>999</v>
      </c>
      <c r="J61" s="186">
        <v>919</v>
      </c>
      <c r="K61" s="186">
        <v>314</v>
      </c>
      <c r="L61" s="186">
        <v>151</v>
      </c>
      <c r="M61" s="186">
        <v>25</v>
      </c>
      <c r="N61" s="189">
        <f t="shared" si="0"/>
        <v>4584</v>
      </c>
    </row>
    <row r="62" spans="1:14" ht="18" customHeight="1">
      <c r="A62" s="185" t="s">
        <v>33</v>
      </c>
      <c r="B62" s="186">
        <v>1472</v>
      </c>
      <c r="C62" s="186">
        <v>932</v>
      </c>
      <c r="D62" s="186">
        <v>1327</v>
      </c>
      <c r="E62" s="186">
        <v>2002</v>
      </c>
      <c r="F62" s="186">
        <v>2075</v>
      </c>
      <c r="G62" s="186">
        <v>3344</v>
      </c>
      <c r="H62" s="186">
        <v>4851</v>
      </c>
      <c r="I62" s="186">
        <v>5295</v>
      </c>
      <c r="J62" s="186">
        <v>3612</v>
      </c>
      <c r="K62" s="186">
        <v>1689</v>
      </c>
      <c r="L62" s="186">
        <v>477</v>
      </c>
      <c r="M62" s="186">
        <v>714</v>
      </c>
      <c r="N62" s="189">
        <f t="shared" si="0"/>
        <v>24910</v>
      </c>
    </row>
    <row r="63" spans="1:14" ht="18" customHeight="1">
      <c r="A63" s="185" t="s">
        <v>90</v>
      </c>
      <c r="B63" s="186">
        <v>2722</v>
      </c>
      <c r="C63" s="186">
        <v>2720</v>
      </c>
      <c r="D63" s="186">
        <v>3093</v>
      </c>
      <c r="E63" s="186">
        <v>3385</v>
      </c>
      <c r="F63" s="186">
        <v>3857</v>
      </c>
      <c r="G63" s="186">
        <v>4232</v>
      </c>
      <c r="H63" s="186">
        <v>5031</v>
      </c>
      <c r="I63" s="186">
        <v>4337</v>
      </c>
      <c r="J63" s="186">
        <v>4274</v>
      </c>
      <c r="K63" s="186">
        <v>4359</v>
      </c>
      <c r="L63" s="186">
        <v>3895</v>
      </c>
      <c r="M63" s="186">
        <v>3933</v>
      </c>
      <c r="N63" s="189">
        <f t="shared" si="0"/>
        <v>33651</v>
      </c>
    </row>
    <row r="64" spans="1:14" ht="42.95" customHeight="1">
      <c r="A64" s="185" t="s">
        <v>91</v>
      </c>
      <c r="B64" s="186">
        <v>112</v>
      </c>
      <c r="C64" s="186">
        <v>165</v>
      </c>
      <c r="D64" s="186">
        <v>207</v>
      </c>
      <c r="E64" s="186">
        <v>213</v>
      </c>
      <c r="F64" s="186">
        <v>452</v>
      </c>
      <c r="G64" s="186">
        <v>612</v>
      </c>
      <c r="H64" s="186">
        <v>745</v>
      </c>
      <c r="I64" s="186">
        <v>587</v>
      </c>
      <c r="J64" s="186">
        <v>574</v>
      </c>
      <c r="K64" s="186">
        <v>339</v>
      </c>
      <c r="L64" s="186">
        <v>173</v>
      </c>
      <c r="M64" s="186">
        <v>292</v>
      </c>
      <c r="N64" s="189">
        <f t="shared" si="0"/>
        <v>3667</v>
      </c>
    </row>
    <row r="65" spans="1:14" ht="18" customHeight="1">
      <c r="A65" s="185" t="s">
        <v>51</v>
      </c>
      <c r="B65" s="186">
        <v>87</v>
      </c>
      <c r="C65" s="186">
        <v>145</v>
      </c>
      <c r="D65" s="186">
        <v>142</v>
      </c>
      <c r="E65" s="186">
        <v>164</v>
      </c>
      <c r="F65" s="186">
        <v>345</v>
      </c>
      <c r="G65" s="186">
        <v>469</v>
      </c>
      <c r="H65" s="186">
        <v>614</v>
      </c>
      <c r="I65" s="186">
        <v>522</v>
      </c>
      <c r="J65" s="186">
        <v>509</v>
      </c>
      <c r="K65" s="186">
        <v>287</v>
      </c>
      <c r="L65" s="186">
        <v>157</v>
      </c>
      <c r="M65" s="186">
        <v>243</v>
      </c>
      <c r="N65" s="189">
        <f t="shared" si="0"/>
        <v>2997</v>
      </c>
    </row>
    <row r="66" spans="1:14" ht="30" customHeight="1">
      <c r="A66" s="185" t="s">
        <v>92</v>
      </c>
      <c r="B66" s="186">
        <v>25</v>
      </c>
      <c r="C66" s="186">
        <v>20</v>
      </c>
      <c r="D66" s="186">
        <v>65</v>
      </c>
      <c r="E66" s="186">
        <v>49</v>
      </c>
      <c r="F66" s="186">
        <v>107</v>
      </c>
      <c r="G66" s="186">
        <v>143</v>
      </c>
      <c r="H66" s="186">
        <v>131</v>
      </c>
      <c r="I66" s="186">
        <v>65</v>
      </c>
      <c r="J66" s="186">
        <v>65</v>
      </c>
      <c r="K66" s="186">
        <v>52</v>
      </c>
      <c r="L66" s="186">
        <v>16</v>
      </c>
      <c r="M66" s="186">
        <v>49</v>
      </c>
      <c r="N66" s="189">
        <f t="shared" si="0"/>
        <v>670</v>
      </c>
    </row>
  </sheetData>
  <pageMargins left="0" right="0" top="0" bottom="0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3E0E-4944-4209-A5AE-FA1B4D098689}">
  <sheetPr>
    <tabColor theme="4"/>
    <outlinePr summaryBelow="0"/>
  </sheetPr>
  <dimension ref="A1:O66"/>
  <sheetViews>
    <sheetView workbookViewId="0">
      <selection activeCell="Q13" sqref="Q13"/>
    </sheetView>
  </sheetViews>
  <sheetFormatPr defaultColWidth="8.625" defaultRowHeight="15"/>
  <cols>
    <col min="1" max="1" width="18.25" style="28" customWidth="1"/>
    <col min="2" max="13" width="7.625" style="153" customWidth="1"/>
    <col min="14" max="14" width="11" style="143" customWidth="1"/>
    <col min="15" max="16384" width="8.625" style="28"/>
  </cols>
  <sheetData>
    <row r="1" spans="1:15" ht="23.1" customHeight="1">
      <c r="A1" s="38" t="s">
        <v>70</v>
      </c>
      <c r="B1" s="144"/>
      <c r="C1" s="144"/>
      <c r="D1" s="144"/>
      <c r="E1" s="145"/>
      <c r="F1" s="28"/>
      <c r="G1" s="28"/>
      <c r="H1" s="28"/>
      <c r="I1" s="28"/>
      <c r="J1" s="28"/>
      <c r="K1" s="28"/>
      <c r="L1" s="28"/>
      <c r="M1" s="28"/>
      <c r="N1" s="28"/>
    </row>
    <row r="2" spans="1:15" ht="9.9499999999999993" customHeight="1">
      <c r="A2" s="34" t="s">
        <v>71</v>
      </c>
      <c r="B2" s="146"/>
      <c r="C2" s="146"/>
      <c r="D2" s="146"/>
      <c r="E2" s="147"/>
      <c r="F2" s="28"/>
      <c r="G2" s="28"/>
      <c r="H2" s="28"/>
      <c r="I2" s="28"/>
      <c r="J2" s="28"/>
      <c r="K2" s="28"/>
      <c r="L2" s="28"/>
      <c r="M2" s="28"/>
      <c r="N2" s="28"/>
    </row>
    <row r="3" spans="1:15" ht="18" customHeight="1">
      <c r="A3" s="35" t="s">
        <v>71</v>
      </c>
      <c r="B3" s="148"/>
      <c r="C3" s="148"/>
      <c r="D3" s="148"/>
      <c r="E3" s="149" t="s">
        <v>72</v>
      </c>
      <c r="F3" s="150"/>
      <c r="G3" s="150"/>
      <c r="H3" s="151"/>
      <c r="I3" s="151"/>
      <c r="J3" s="151"/>
      <c r="K3" s="151"/>
      <c r="L3" s="151"/>
      <c r="M3" s="151"/>
    </row>
    <row r="4" spans="1:15" ht="42.95" customHeight="1">
      <c r="A4" s="36"/>
      <c r="B4" s="152"/>
      <c r="C4" s="152"/>
      <c r="D4" s="152"/>
      <c r="E4" s="149" t="s">
        <v>74</v>
      </c>
      <c r="F4" s="150"/>
      <c r="G4" s="150"/>
      <c r="H4" s="151"/>
      <c r="I4" s="151"/>
      <c r="J4" s="151"/>
      <c r="K4" s="151"/>
      <c r="L4" s="151"/>
      <c r="M4" s="151"/>
      <c r="N4" s="142" t="s">
        <v>71</v>
      </c>
    </row>
    <row r="5" spans="1:15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5" ht="18" customHeight="1">
      <c r="A6" s="183" t="s">
        <v>75</v>
      </c>
      <c r="B6" s="183">
        <v>228227</v>
      </c>
      <c r="C6" s="183">
        <v>226890</v>
      </c>
      <c r="D6" s="183">
        <v>262928</v>
      </c>
      <c r="E6" s="183">
        <v>279861</v>
      </c>
      <c r="F6" s="183">
        <v>346701</v>
      </c>
      <c r="G6" s="183">
        <v>439397</v>
      </c>
      <c r="H6" s="183">
        <v>527485</v>
      </c>
      <c r="I6" s="183">
        <v>564482</v>
      </c>
      <c r="J6" s="183">
        <v>363425</v>
      </c>
      <c r="K6" s="183"/>
      <c r="L6" s="183"/>
      <c r="M6" s="183"/>
      <c r="N6" s="183">
        <f>SUM(B6:M6)</f>
        <v>3239396</v>
      </c>
    </row>
    <row r="7" spans="1:15" ht="18" customHeight="1">
      <c r="A7" s="184" t="s">
        <v>76</v>
      </c>
      <c r="B7" s="184">
        <v>149396</v>
      </c>
      <c r="C7" s="184">
        <v>156757</v>
      </c>
      <c r="D7" s="184">
        <v>168115</v>
      </c>
      <c r="E7" s="184">
        <v>175804</v>
      </c>
      <c r="F7" s="184">
        <v>209481</v>
      </c>
      <c r="G7" s="184">
        <v>287863</v>
      </c>
      <c r="H7" s="184">
        <v>350870</v>
      </c>
      <c r="I7" s="184">
        <v>371792</v>
      </c>
      <c r="J7" s="184">
        <v>224060</v>
      </c>
      <c r="K7" s="184"/>
      <c r="L7" s="184"/>
      <c r="M7" s="184"/>
      <c r="N7" s="184">
        <f t="shared" ref="N7:N66" si="0">SUM(B7:M7)</f>
        <v>2094138</v>
      </c>
    </row>
    <row r="8" spans="1:15" ht="18" customHeight="1">
      <c r="A8" s="190" t="s">
        <v>77</v>
      </c>
      <c r="B8" s="190">
        <v>78831</v>
      </c>
      <c r="C8" s="190">
        <v>70133</v>
      </c>
      <c r="D8" s="190">
        <v>94813</v>
      </c>
      <c r="E8" s="190">
        <v>104057</v>
      </c>
      <c r="F8" s="190">
        <v>137220</v>
      </c>
      <c r="G8" s="190">
        <v>151534</v>
      </c>
      <c r="H8" s="190">
        <v>176615</v>
      </c>
      <c r="I8" s="190">
        <v>192690</v>
      </c>
      <c r="J8" s="190">
        <v>139365</v>
      </c>
      <c r="K8" s="190"/>
      <c r="L8" s="190"/>
      <c r="M8" s="190"/>
      <c r="N8" s="199">
        <f>SUM(B8:M8)</f>
        <v>1145258</v>
      </c>
      <c r="O8" s="170"/>
    </row>
    <row r="9" spans="1:15" ht="18" customHeight="1">
      <c r="A9" s="185" t="s">
        <v>78</v>
      </c>
      <c r="B9" s="186">
        <v>69155</v>
      </c>
      <c r="C9" s="186">
        <v>60181</v>
      </c>
      <c r="D9" s="186">
        <v>83100</v>
      </c>
      <c r="E9" s="186">
        <v>86373</v>
      </c>
      <c r="F9" s="186">
        <v>111900</v>
      </c>
      <c r="G9" s="186">
        <v>117755</v>
      </c>
      <c r="H9" s="186">
        <v>140501</v>
      </c>
      <c r="I9" s="186">
        <v>158587</v>
      </c>
      <c r="J9" s="186">
        <v>110530</v>
      </c>
      <c r="K9" s="186"/>
      <c r="L9" s="186"/>
      <c r="M9" s="186"/>
      <c r="N9" s="189">
        <f t="shared" si="0"/>
        <v>938082</v>
      </c>
    </row>
    <row r="10" spans="1:15" ht="18" customHeight="1">
      <c r="A10" s="185" t="s">
        <v>79</v>
      </c>
      <c r="B10" s="186">
        <v>46220</v>
      </c>
      <c r="C10" s="186">
        <v>39249</v>
      </c>
      <c r="D10" s="186">
        <v>56545</v>
      </c>
      <c r="E10" s="186">
        <v>61170</v>
      </c>
      <c r="F10" s="186">
        <v>86750</v>
      </c>
      <c r="G10" s="186">
        <v>89375</v>
      </c>
      <c r="H10" s="186">
        <v>107043</v>
      </c>
      <c r="I10" s="186">
        <v>124266</v>
      </c>
      <c r="J10" s="186">
        <v>84523</v>
      </c>
      <c r="K10" s="186"/>
      <c r="L10" s="186"/>
      <c r="M10" s="186"/>
      <c r="N10" s="189">
        <f>SUM(B10:M10)</f>
        <v>695141</v>
      </c>
    </row>
    <row r="11" spans="1:15" ht="18" customHeight="1">
      <c r="A11" s="185" t="s">
        <v>32</v>
      </c>
      <c r="B11" s="186">
        <v>1152</v>
      </c>
      <c r="C11" s="186">
        <v>1055</v>
      </c>
      <c r="D11" s="186">
        <v>1409</v>
      </c>
      <c r="E11" s="186">
        <v>1988</v>
      </c>
      <c r="F11" s="186">
        <v>1978</v>
      </c>
      <c r="G11" s="186">
        <v>2696</v>
      </c>
      <c r="H11" s="186">
        <v>3521</v>
      </c>
      <c r="I11" s="186">
        <v>4076</v>
      </c>
      <c r="J11" s="186">
        <v>3348</v>
      </c>
      <c r="K11" s="186"/>
      <c r="L11" s="186"/>
      <c r="M11" s="186"/>
      <c r="N11" s="189">
        <f t="shared" si="0"/>
        <v>21223</v>
      </c>
    </row>
    <row r="12" spans="1:15" ht="18" customHeight="1">
      <c r="A12" s="185" t="s">
        <v>40</v>
      </c>
      <c r="B12" s="186">
        <v>148</v>
      </c>
      <c r="C12" s="186">
        <v>197</v>
      </c>
      <c r="D12" s="186">
        <v>216</v>
      </c>
      <c r="E12" s="186">
        <v>319</v>
      </c>
      <c r="F12" s="186">
        <v>373</v>
      </c>
      <c r="G12" s="186">
        <v>502</v>
      </c>
      <c r="H12" s="186">
        <v>385</v>
      </c>
      <c r="I12" s="186">
        <v>373</v>
      </c>
      <c r="J12" s="186">
        <v>400</v>
      </c>
      <c r="K12" s="186"/>
      <c r="L12" s="186"/>
      <c r="M12" s="186"/>
      <c r="N12" s="189">
        <f t="shared" si="0"/>
        <v>2913</v>
      </c>
    </row>
    <row r="13" spans="1:15" ht="18" customHeight="1">
      <c r="A13" s="185" t="s">
        <v>36</v>
      </c>
      <c r="B13" s="186">
        <v>463</v>
      </c>
      <c r="C13" s="186">
        <v>324</v>
      </c>
      <c r="D13" s="186">
        <v>580</v>
      </c>
      <c r="E13" s="186">
        <v>601</v>
      </c>
      <c r="F13" s="186">
        <v>1055</v>
      </c>
      <c r="G13" s="186">
        <v>967</v>
      </c>
      <c r="H13" s="186">
        <v>1608</v>
      </c>
      <c r="I13" s="186">
        <v>1661</v>
      </c>
      <c r="J13" s="186">
        <v>1042</v>
      </c>
      <c r="K13" s="186"/>
      <c r="L13" s="186"/>
      <c r="M13" s="186"/>
      <c r="N13" s="189">
        <f t="shared" si="0"/>
        <v>8301</v>
      </c>
    </row>
    <row r="14" spans="1:15" ht="18" customHeight="1">
      <c r="A14" s="185" t="s">
        <v>27</v>
      </c>
      <c r="B14" s="186">
        <v>2105</v>
      </c>
      <c r="C14" s="186">
        <v>1923</v>
      </c>
      <c r="D14" s="186">
        <v>2542</v>
      </c>
      <c r="E14" s="186">
        <v>2457</v>
      </c>
      <c r="F14" s="186">
        <v>3328</v>
      </c>
      <c r="G14" s="186">
        <v>3007</v>
      </c>
      <c r="H14" s="186">
        <v>2481</v>
      </c>
      <c r="I14" s="186">
        <v>2288</v>
      </c>
      <c r="J14" s="186">
        <v>2538</v>
      </c>
      <c r="K14" s="186"/>
      <c r="L14" s="186"/>
      <c r="M14" s="186"/>
      <c r="N14" s="189">
        <f t="shared" si="0"/>
        <v>22669</v>
      </c>
    </row>
    <row r="15" spans="1:15" ht="18" customHeight="1">
      <c r="A15" s="185" t="s">
        <v>15</v>
      </c>
      <c r="B15" s="186">
        <v>5698</v>
      </c>
      <c r="C15" s="186">
        <v>4469</v>
      </c>
      <c r="D15" s="186">
        <v>7104</v>
      </c>
      <c r="E15" s="186">
        <v>9317</v>
      </c>
      <c r="F15" s="186">
        <v>16339</v>
      </c>
      <c r="G15" s="186">
        <v>20320</v>
      </c>
      <c r="H15" s="186">
        <v>21292</v>
      </c>
      <c r="I15" s="186">
        <v>23792</v>
      </c>
      <c r="J15" s="186">
        <v>17710</v>
      </c>
      <c r="K15" s="186"/>
      <c r="L15" s="186"/>
      <c r="M15" s="186"/>
      <c r="N15" s="189">
        <f>SUM(B15:M15)</f>
        <v>126041</v>
      </c>
    </row>
    <row r="16" spans="1:15" ht="18" customHeight="1">
      <c r="A16" s="185" t="s">
        <v>20</v>
      </c>
      <c r="B16" s="186">
        <v>3112</v>
      </c>
      <c r="C16" s="186">
        <v>2814</v>
      </c>
      <c r="D16" s="186">
        <v>4319</v>
      </c>
      <c r="E16" s="186">
        <v>3826</v>
      </c>
      <c r="F16" s="186">
        <v>4054</v>
      </c>
      <c r="G16" s="186">
        <v>5338</v>
      </c>
      <c r="H16" s="186">
        <v>8671</v>
      </c>
      <c r="I16" s="186">
        <v>7958</v>
      </c>
      <c r="J16" s="186">
        <v>3653</v>
      </c>
      <c r="K16" s="186"/>
      <c r="L16" s="186"/>
      <c r="M16" s="186"/>
      <c r="N16" s="189">
        <f t="shared" si="0"/>
        <v>43745</v>
      </c>
    </row>
    <row r="17" spans="1:14" ht="18" customHeight="1">
      <c r="A17" s="185" t="s">
        <v>31</v>
      </c>
      <c r="B17" s="186">
        <v>742</v>
      </c>
      <c r="C17" s="186">
        <v>710</v>
      </c>
      <c r="D17" s="186">
        <v>750</v>
      </c>
      <c r="E17" s="186">
        <v>1202</v>
      </c>
      <c r="F17" s="186">
        <v>1341</v>
      </c>
      <c r="G17" s="186">
        <v>1317</v>
      </c>
      <c r="H17" s="186">
        <v>1550</v>
      </c>
      <c r="I17" s="186">
        <v>1466</v>
      </c>
      <c r="J17" s="186">
        <v>1282</v>
      </c>
      <c r="K17" s="186"/>
      <c r="L17" s="186"/>
      <c r="M17" s="186"/>
      <c r="N17" s="189">
        <f t="shared" si="0"/>
        <v>10360</v>
      </c>
    </row>
    <row r="18" spans="1:14" ht="18" customHeight="1">
      <c r="A18" s="185" t="s">
        <v>37</v>
      </c>
      <c r="B18" s="186">
        <v>329</v>
      </c>
      <c r="C18" s="186">
        <v>559</v>
      </c>
      <c r="D18" s="186">
        <v>300</v>
      </c>
      <c r="E18" s="186">
        <v>533</v>
      </c>
      <c r="F18" s="186">
        <v>894</v>
      </c>
      <c r="G18" s="186">
        <v>1001</v>
      </c>
      <c r="H18" s="186">
        <v>1428</v>
      </c>
      <c r="I18" s="186">
        <v>1759</v>
      </c>
      <c r="J18" s="186">
        <v>803</v>
      </c>
      <c r="K18" s="186"/>
      <c r="L18" s="186"/>
      <c r="M18" s="186"/>
      <c r="N18" s="189">
        <f t="shared" si="0"/>
        <v>7606</v>
      </c>
    </row>
    <row r="19" spans="1:14" ht="18" customHeight="1">
      <c r="A19" s="185" t="s">
        <v>25</v>
      </c>
      <c r="B19" s="186">
        <v>1155</v>
      </c>
      <c r="C19" s="186">
        <v>1049</v>
      </c>
      <c r="D19" s="186">
        <v>1918</v>
      </c>
      <c r="E19" s="186">
        <v>2067</v>
      </c>
      <c r="F19" s="186">
        <v>2009</v>
      </c>
      <c r="G19" s="186">
        <v>2759</v>
      </c>
      <c r="H19" s="186">
        <v>3740</v>
      </c>
      <c r="I19" s="186">
        <v>5506</v>
      </c>
      <c r="J19" s="186">
        <v>2913</v>
      </c>
      <c r="K19" s="186"/>
      <c r="L19" s="186"/>
      <c r="M19" s="186"/>
      <c r="N19" s="189">
        <f t="shared" si="0"/>
        <v>23116</v>
      </c>
    </row>
    <row r="20" spans="1:14" ht="18" customHeight="1">
      <c r="A20" s="185" t="s">
        <v>22</v>
      </c>
      <c r="B20" s="186">
        <v>2265</v>
      </c>
      <c r="C20" s="186">
        <v>1455</v>
      </c>
      <c r="D20" s="186">
        <v>1736</v>
      </c>
      <c r="E20" s="186">
        <v>2104</v>
      </c>
      <c r="F20" s="186">
        <v>2859</v>
      </c>
      <c r="G20" s="186">
        <v>3667</v>
      </c>
      <c r="H20" s="186">
        <v>3842</v>
      </c>
      <c r="I20" s="186">
        <v>4977</v>
      </c>
      <c r="J20" s="186">
        <v>2917</v>
      </c>
      <c r="K20" s="186"/>
      <c r="L20" s="186"/>
      <c r="M20" s="186"/>
      <c r="N20" s="189">
        <f t="shared" si="0"/>
        <v>25822</v>
      </c>
    </row>
    <row r="21" spans="1:14" ht="18" customHeight="1">
      <c r="A21" s="185" t="s">
        <v>50</v>
      </c>
      <c r="B21" s="186">
        <v>66</v>
      </c>
      <c r="C21" s="186">
        <v>79</v>
      </c>
      <c r="D21" s="186">
        <v>173</v>
      </c>
      <c r="E21" s="186">
        <v>248</v>
      </c>
      <c r="F21" s="186">
        <v>164</v>
      </c>
      <c r="G21" s="186">
        <v>182</v>
      </c>
      <c r="H21" s="186">
        <v>183</v>
      </c>
      <c r="I21" s="186">
        <v>419</v>
      </c>
      <c r="J21" s="186">
        <v>164</v>
      </c>
      <c r="K21" s="186"/>
      <c r="L21" s="186"/>
      <c r="M21" s="186"/>
      <c r="N21" s="189">
        <f t="shared" si="0"/>
        <v>1678</v>
      </c>
    </row>
    <row r="22" spans="1:14" ht="18" customHeight="1">
      <c r="A22" s="185" t="s">
        <v>23</v>
      </c>
      <c r="B22" s="186">
        <v>1792</v>
      </c>
      <c r="C22" s="186">
        <v>1393</v>
      </c>
      <c r="D22" s="186">
        <v>2157</v>
      </c>
      <c r="E22" s="186">
        <v>2327</v>
      </c>
      <c r="F22" s="186">
        <v>2781</v>
      </c>
      <c r="G22" s="186">
        <v>2878</v>
      </c>
      <c r="H22" s="186">
        <v>3463</v>
      </c>
      <c r="I22" s="186">
        <v>6758</v>
      </c>
      <c r="J22" s="186">
        <v>3648</v>
      </c>
      <c r="K22" s="186"/>
      <c r="L22" s="186"/>
      <c r="M22" s="186"/>
      <c r="N22" s="189">
        <f t="shared" si="0"/>
        <v>27197</v>
      </c>
    </row>
    <row r="23" spans="1:14" ht="18" customHeight="1">
      <c r="A23" s="185" t="s">
        <v>47</v>
      </c>
      <c r="B23" s="186">
        <v>126</v>
      </c>
      <c r="C23" s="186">
        <v>158</v>
      </c>
      <c r="D23" s="186">
        <v>297</v>
      </c>
      <c r="E23" s="186">
        <v>225</v>
      </c>
      <c r="F23" s="186">
        <v>103</v>
      </c>
      <c r="G23" s="186">
        <v>204</v>
      </c>
      <c r="H23" s="186">
        <v>321</v>
      </c>
      <c r="I23" s="186">
        <v>412</v>
      </c>
      <c r="J23" s="186">
        <v>352</v>
      </c>
      <c r="K23" s="186"/>
      <c r="L23" s="186"/>
      <c r="M23" s="186"/>
      <c r="N23" s="189">
        <f t="shared" si="0"/>
        <v>2198</v>
      </c>
    </row>
    <row r="24" spans="1:14" ht="18" customHeight="1">
      <c r="A24" s="185" t="s">
        <v>16</v>
      </c>
      <c r="B24" s="186">
        <v>9206</v>
      </c>
      <c r="C24" s="186">
        <v>7778</v>
      </c>
      <c r="D24" s="186">
        <v>12414</v>
      </c>
      <c r="E24" s="186">
        <v>9234</v>
      </c>
      <c r="F24" s="186">
        <v>12922</v>
      </c>
      <c r="G24" s="186">
        <v>12241</v>
      </c>
      <c r="H24" s="186">
        <v>14746</v>
      </c>
      <c r="I24" s="186">
        <v>16782</v>
      </c>
      <c r="J24" s="186">
        <v>11058</v>
      </c>
      <c r="K24" s="186"/>
      <c r="L24" s="186"/>
      <c r="M24" s="186"/>
      <c r="N24" s="189">
        <f t="shared" si="0"/>
        <v>106381</v>
      </c>
    </row>
    <row r="25" spans="1:14" ht="18" customHeight="1">
      <c r="A25" s="185" t="s">
        <v>49</v>
      </c>
      <c r="B25" s="186">
        <v>50</v>
      </c>
      <c r="C25" s="186">
        <v>86</v>
      </c>
      <c r="D25" s="186">
        <v>86</v>
      </c>
      <c r="E25" s="186">
        <v>132</v>
      </c>
      <c r="F25" s="186">
        <v>177</v>
      </c>
      <c r="G25" s="186">
        <v>185</v>
      </c>
      <c r="H25" s="186">
        <v>271</v>
      </c>
      <c r="I25" s="186">
        <v>274</v>
      </c>
      <c r="J25" s="186">
        <v>104</v>
      </c>
      <c r="K25" s="186"/>
      <c r="L25" s="186"/>
      <c r="M25" s="186"/>
      <c r="N25" s="189">
        <f t="shared" si="0"/>
        <v>1365</v>
      </c>
    </row>
    <row r="26" spans="1:14" ht="18" customHeight="1">
      <c r="A26" s="185" t="s">
        <v>43</v>
      </c>
      <c r="B26" s="186">
        <v>249</v>
      </c>
      <c r="C26" s="186">
        <v>222</v>
      </c>
      <c r="D26" s="186">
        <v>238</v>
      </c>
      <c r="E26" s="186">
        <v>270</v>
      </c>
      <c r="F26" s="186">
        <v>479</v>
      </c>
      <c r="G26" s="186">
        <v>557</v>
      </c>
      <c r="H26" s="186">
        <v>772</v>
      </c>
      <c r="I26" s="186">
        <v>767</v>
      </c>
      <c r="J26" s="186">
        <v>536</v>
      </c>
      <c r="K26" s="186"/>
      <c r="L26" s="186"/>
      <c r="M26" s="186"/>
      <c r="N26" s="189">
        <f t="shared" si="0"/>
        <v>4090</v>
      </c>
    </row>
    <row r="27" spans="1:14" ht="18" customHeight="1">
      <c r="A27" s="185" t="s">
        <v>52</v>
      </c>
      <c r="B27" s="186">
        <v>100</v>
      </c>
      <c r="C27" s="186">
        <v>183</v>
      </c>
      <c r="D27" s="186">
        <v>102</v>
      </c>
      <c r="E27" s="186">
        <v>103</v>
      </c>
      <c r="F27" s="186">
        <v>122</v>
      </c>
      <c r="G27" s="186">
        <v>155</v>
      </c>
      <c r="H27" s="186">
        <v>208</v>
      </c>
      <c r="I27" s="186">
        <v>197</v>
      </c>
      <c r="J27" s="186">
        <v>137</v>
      </c>
      <c r="K27" s="186"/>
      <c r="L27" s="186"/>
      <c r="M27" s="186"/>
      <c r="N27" s="189">
        <f t="shared" si="0"/>
        <v>1307</v>
      </c>
    </row>
    <row r="28" spans="1:14" ht="18" customHeight="1">
      <c r="A28" s="185" t="s">
        <v>29</v>
      </c>
      <c r="B28" s="186">
        <v>4225</v>
      </c>
      <c r="C28" s="186">
        <v>3779</v>
      </c>
      <c r="D28" s="186">
        <v>4657</v>
      </c>
      <c r="E28" s="186">
        <v>4131</v>
      </c>
      <c r="F28" s="186">
        <v>5755</v>
      </c>
      <c r="G28" s="186">
        <v>5130</v>
      </c>
      <c r="H28" s="186">
        <v>6812</v>
      </c>
      <c r="I28" s="186">
        <v>8857</v>
      </c>
      <c r="J28" s="186">
        <v>5652</v>
      </c>
      <c r="K28" s="186"/>
      <c r="L28" s="186"/>
      <c r="M28" s="186"/>
      <c r="N28" s="189">
        <f>SUM(B28:M28)</f>
        <v>48998</v>
      </c>
    </row>
    <row r="29" spans="1:14" ht="18" customHeight="1">
      <c r="A29" s="185" t="s">
        <v>34</v>
      </c>
      <c r="B29" s="186">
        <v>439</v>
      </c>
      <c r="C29" s="186">
        <v>303</v>
      </c>
      <c r="D29" s="186">
        <v>445</v>
      </c>
      <c r="E29" s="186">
        <v>497</v>
      </c>
      <c r="F29" s="186">
        <v>1029</v>
      </c>
      <c r="G29" s="186">
        <v>1258</v>
      </c>
      <c r="H29" s="186">
        <v>1642</v>
      </c>
      <c r="I29" s="186">
        <v>1748</v>
      </c>
      <c r="J29" s="186">
        <v>1305</v>
      </c>
      <c r="K29" s="186"/>
      <c r="L29" s="186"/>
      <c r="M29" s="186"/>
      <c r="N29" s="189">
        <f t="shared" si="0"/>
        <v>8666</v>
      </c>
    </row>
    <row r="30" spans="1:14" ht="18" customHeight="1">
      <c r="A30" s="185" t="s">
        <v>14</v>
      </c>
      <c r="B30" s="186">
        <v>9086</v>
      </c>
      <c r="C30" s="186">
        <v>7394</v>
      </c>
      <c r="D30" s="186">
        <v>10369</v>
      </c>
      <c r="E30" s="186">
        <v>13401</v>
      </c>
      <c r="F30" s="186">
        <v>21007</v>
      </c>
      <c r="G30" s="186">
        <v>16208</v>
      </c>
      <c r="H30" s="186">
        <v>17758</v>
      </c>
      <c r="I30" s="186">
        <v>26291</v>
      </c>
      <c r="J30" s="186">
        <v>16757</v>
      </c>
      <c r="K30" s="186"/>
      <c r="L30" s="186"/>
      <c r="M30" s="186"/>
      <c r="N30" s="189">
        <f>SUM(B30:M30)</f>
        <v>138271</v>
      </c>
    </row>
    <row r="31" spans="1:14" ht="18" customHeight="1">
      <c r="A31" s="185" t="s">
        <v>38</v>
      </c>
      <c r="B31" s="186">
        <v>321</v>
      </c>
      <c r="C31" s="186">
        <v>249</v>
      </c>
      <c r="D31" s="186">
        <v>329</v>
      </c>
      <c r="E31" s="186">
        <v>453</v>
      </c>
      <c r="F31" s="186">
        <v>505</v>
      </c>
      <c r="G31" s="186">
        <v>819</v>
      </c>
      <c r="H31" s="186">
        <v>585</v>
      </c>
      <c r="I31" s="186">
        <v>529</v>
      </c>
      <c r="J31" s="186">
        <v>702</v>
      </c>
      <c r="K31" s="186"/>
      <c r="L31" s="186"/>
      <c r="M31" s="186"/>
      <c r="N31" s="189">
        <f t="shared" si="0"/>
        <v>4492</v>
      </c>
    </row>
    <row r="32" spans="1:14" ht="18" customHeight="1">
      <c r="A32" s="185" t="s">
        <v>41</v>
      </c>
      <c r="B32" s="186">
        <v>382</v>
      </c>
      <c r="C32" s="186">
        <v>460</v>
      </c>
      <c r="D32" s="186">
        <v>399</v>
      </c>
      <c r="E32" s="186">
        <v>850</v>
      </c>
      <c r="F32" s="186">
        <v>853</v>
      </c>
      <c r="G32" s="186">
        <v>718</v>
      </c>
      <c r="H32" s="186">
        <v>790</v>
      </c>
      <c r="I32" s="186">
        <v>932</v>
      </c>
      <c r="J32" s="186">
        <v>669</v>
      </c>
      <c r="K32" s="186"/>
      <c r="L32" s="186"/>
      <c r="M32" s="186"/>
      <c r="N32" s="189">
        <f t="shared" si="0"/>
        <v>6053</v>
      </c>
    </row>
    <row r="33" spans="1:14" ht="18" customHeight="1">
      <c r="A33" s="185" t="s">
        <v>42</v>
      </c>
      <c r="B33" s="186">
        <v>94</v>
      </c>
      <c r="C33" s="186">
        <v>107</v>
      </c>
      <c r="D33" s="186">
        <v>131</v>
      </c>
      <c r="E33" s="186">
        <v>226</v>
      </c>
      <c r="F33" s="186">
        <v>304</v>
      </c>
      <c r="G33" s="186">
        <v>176</v>
      </c>
      <c r="H33" s="186">
        <v>347</v>
      </c>
      <c r="I33" s="186">
        <v>356</v>
      </c>
      <c r="J33" s="186">
        <v>312</v>
      </c>
      <c r="K33" s="186"/>
      <c r="L33" s="186"/>
      <c r="M33" s="186"/>
      <c r="N33" s="189">
        <f t="shared" si="0"/>
        <v>2053</v>
      </c>
    </row>
    <row r="34" spans="1:14" ht="18" customHeight="1">
      <c r="A34" s="185" t="s">
        <v>44</v>
      </c>
      <c r="B34" s="186">
        <v>236</v>
      </c>
      <c r="C34" s="186">
        <v>195</v>
      </c>
      <c r="D34" s="186">
        <v>273</v>
      </c>
      <c r="E34" s="186">
        <v>305</v>
      </c>
      <c r="F34" s="186">
        <v>409</v>
      </c>
      <c r="G34" s="186">
        <v>392</v>
      </c>
      <c r="H34" s="186">
        <v>705</v>
      </c>
      <c r="I34" s="186">
        <v>643</v>
      </c>
      <c r="J34" s="186">
        <v>502</v>
      </c>
      <c r="K34" s="186"/>
      <c r="L34" s="186"/>
      <c r="M34" s="186"/>
      <c r="N34" s="189">
        <f t="shared" si="0"/>
        <v>3660</v>
      </c>
    </row>
    <row r="35" spans="1:14" ht="18" customHeight="1">
      <c r="A35" s="185" t="s">
        <v>30</v>
      </c>
      <c r="B35" s="186">
        <v>1038</v>
      </c>
      <c r="C35" s="186">
        <v>896</v>
      </c>
      <c r="D35" s="186">
        <v>1823</v>
      </c>
      <c r="E35" s="186">
        <v>1858</v>
      </c>
      <c r="F35" s="186">
        <v>2683</v>
      </c>
      <c r="G35" s="186">
        <v>3812</v>
      </c>
      <c r="H35" s="186">
        <v>6074</v>
      </c>
      <c r="I35" s="186">
        <v>2916</v>
      </c>
      <c r="J35" s="186">
        <v>2816</v>
      </c>
      <c r="K35" s="186"/>
      <c r="L35" s="186"/>
      <c r="M35" s="186"/>
      <c r="N35" s="189">
        <f t="shared" si="0"/>
        <v>23916</v>
      </c>
    </row>
    <row r="36" spans="1:14" ht="18" customHeight="1">
      <c r="A36" s="185" t="s">
        <v>26</v>
      </c>
      <c r="B36" s="186">
        <v>1641</v>
      </c>
      <c r="C36" s="186">
        <v>1412</v>
      </c>
      <c r="D36" s="186">
        <v>1778</v>
      </c>
      <c r="E36" s="186">
        <v>2496</v>
      </c>
      <c r="F36" s="186">
        <v>3227</v>
      </c>
      <c r="G36" s="186">
        <v>2886</v>
      </c>
      <c r="H36" s="186">
        <v>3848</v>
      </c>
      <c r="I36" s="186">
        <v>2529</v>
      </c>
      <c r="J36" s="186">
        <v>3203</v>
      </c>
      <c r="K36" s="186"/>
      <c r="L36" s="186"/>
      <c r="M36" s="186"/>
      <c r="N36" s="189">
        <f t="shared" si="0"/>
        <v>23020</v>
      </c>
    </row>
    <row r="37" spans="1:14" ht="18" customHeight="1">
      <c r="A37" s="185" t="s">
        <v>19</v>
      </c>
      <c r="B37" s="186">
        <v>4209</v>
      </c>
      <c r="C37" s="186">
        <v>4652</v>
      </c>
      <c r="D37" s="186">
        <v>5595</v>
      </c>
      <c r="E37" s="186">
        <v>5813</v>
      </c>
      <c r="F37" s="186">
        <v>7224</v>
      </c>
      <c r="G37" s="186">
        <v>8296</v>
      </c>
      <c r="H37" s="186">
        <v>9915</v>
      </c>
      <c r="I37" s="186">
        <v>10719</v>
      </c>
      <c r="J37" s="186">
        <v>7864</v>
      </c>
      <c r="K37" s="186"/>
      <c r="L37" s="186"/>
      <c r="M37" s="186"/>
      <c r="N37" s="189">
        <f t="shared" si="0"/>
        <v>64287</v>
      </c>
    </row>
    <row r="38" spans="1:14" ht="18" customHeight="1">
      <c r="A38" s="185" t="s">
        <v>80</v>
      </c>
      <c r="B38" s="186">
        <v>2921</v>
      </c>
      <c r="C38" s="186">
        <v>2077</v>
      </c>
      <c r="D38" s="186">
        <v>2697</v>
      </c>
      <c r="E38" s="186">
        <v>3446</v>
      </c>
      <c r="F38" s="186">
        <v>3775</v>
      </c>
      <c r="G38" s="186">
        <v>4442</v>
      </c>
      <c r="H38" s="186">
        <v>6204</v>
      </c>
      <c r="I38" s="186">
        <v>4844</v>
      </c>
      <c r="J38" s="186">
        <v>3946</v>
      </c>
      <c r="K38" s="186"/>
      <c r="L38" s="186"/>
      <c r="M38" s="186"/>
      <c r="N38" s="189">
        <f t="shared" si="0"/>
        <v>34352</v>
      </c>
    </row>
    <row r="39" spans="1:14" ht="18" customHeight="1">
      <c r="A39" s="185" t="s">
        <v>46</v>
      </c>
      <c r="B39" s="186">
        <v>176</v>
      </c>
      <c r="C39" s="186">
        <v>162</v>
      </c>
      <c r="D39" s="186">
        <v>169</v>
      </c>
      <c r="E39" s="186">
        <v>481</v>
      </c>
      <c r="F39" s="186">
        <v>190</v>
      </c>
      <c r="G39" s="186">
        <v>197</v>
      </c>
      <c r="H39" s="186">
        <v>350</v>
      </c>
      <c r="I39" s="186">
        <v>223</v>
      </c>
      <c r="J39" s="186">
        <v>197</v>
      </c>
      <c r="K39" s="186"/>
      <c r="L39" s="186"/>
      <c r="M39" s="186"/>
      <c r="N39" s="189">
        <f t="shared" si="0"/>
        <v>2145</v>
      </c>
    </row>
    <row r="40" spans="1:14" ht="30" customHeight="1">
      <c r="A40" s="185" t="s">
        <v>35</v>
      </c>
      <c r="B40" s="186">
        <v>746</v>
      </c>
      <c r="C40" s="186">
        <v>568</v>
      </c>
      <c r="D40" s="186">
        <v>496</v>
      </c>
      <c r="E40" s="186">
        <v>1028</v>
      </c>
      <c r="F40" s="186">
        <v>1341</v>
      </c>
      <c r="G40" s="186">
        <v>1707</v>
      </c>
      <c r="H40" s="186">
        <v>2483</v>
      </c>
      <c r="I40" s="186">
        <v>1891</v>
      </c>
      <c r="J40" s="186">
        <v>1176</v>
      </c>
      <c r="K40" s="186"/>
      <c r="L40" s="186"/>
      <c r="M40" s="186"/>
      <c r="N40" s="189">
        <f t="shared" si="0"/>
        <v>11436</v>
      </c>
    </row>
    <row r="41" spans="1:14" ht="18" customHeight="1">
      <c r="A41" s="185" t="s">
        <v>28</v>
      </c>
      <c r="B41" s="186">
        <v>1999</v>
      </c>
      <c r="C41" s="186">
        <v>1347</v>
      </c>
      <c r="D41" s="186">
        <v>2032</v>
      </c>
      <c r="E41" s="186">
        <v>1937</v>
      </c>
      <c r="F41" s="186">
        <v>2244</v>
      </c>
      <c r="G41" s="186">
        <v>2538</v>
      </c>
      <c r="H41" s="186">
        <v>3371</v>
      </c>
      <c r="I41" s="186">
        <v>2730</v>
      </c>
      <c r="J41" s="186">
        <v>2573</v>
      </c>
      <c r="K41" s="186"/>
      <c r="L41" s="186"/>
      <c r="M41" s="186"/>
      <c r="N41" s="189">
        <f t="shared" si="0"/>
        <v>20771</v>
      </c>
    </row>
    <row r="42" spans="1:14" ht="18" customHeight="1">
      <c r="A42" s="185" t="s">
        <v>39</v>
      </c>
      <c r="B42" s="186">
        <v>759</v>
      </c>
      <c r="C42" s="186">
        <v>696</v>
      </c>
      <c r="D42" s="186">
        <v>705</v>
      </c>
      <c r="E42" s="186">
        <v>707</v>
      </c>
      <c r="F42" s="186">
        <v>693</v>
      </c>
      <c r="G42" s="186">
        <v>674</v>
      </c>
      <c r="H42" s="186">
        <v>1029</v>
      </c>
      <c r="I42" s="186">
        <v>817</v>
      </c>
      <c r="J42" s="186">
        <v>708</v>
      </c>
      <c r="K42" s="186"/>
      <c r="L42" s="186"/>
      <c r="M42" s="186"/>
      <c r="N42" s="189">
        <f t="shared" si="0"/>
        <v>6788</v>
      </c>
    </row>
    <row r="43" spans="1:14" ht="18" customHeight="1">
      <c r="A43" s="185" t="s">
        <v>24</v>
      </c>
      <c r="B43" s="186">
        <v>963</v>
      </c>
      <c r="C43" s="186">
        <v>757</v>
      </c>
      <c r="D43" s="186">
        <v>865</v>
      </c>
      <c r="E43" s="186">
        <v>781</v>
      </c>
      <c r="F43" s="186">
        <v>642</v>
      </c>
      <c r="G43" s="186">
        <v>819</v>
      </c>
      <c r="H43" s="186">
        <v>874</v>
      </c>
      <c r="I43" s="186">
        <v>1186</v>
      </c>
      <c r="J43" s="186">
        <v>737</v>
      </c>
      <c r="K43" s="186"/>
      <c r="L43" s="186"/>
      <c r="M43" s="186"/>
      <c r="N43" s="189">
        <f t="shared" si="0"/>
        <v>7624</v>
      </c>
    </row>
    <row r="44" spans="1:14" ht="18" customHeight="1">
      <c r="A44" s="185" t="s">
        <v>17</v>
      </c>
      <c r="B44" s="186">
        <v>4496</v>
      </c>
      <c r="C44" s="186">
        <v>4425</v>
      </c>
      <c r="D44" s="186">
        <v>5795</v>
      </c>
      <c r="E44" s="186">
        <v>4722</v>
      </c>
      <c r="F44" s="186">
        <v>3572</v>
      </c>
      <c r="G44" s="186">
        <v>3551</v>
      </c>
      <c r="H44" s="186">
        <v>4505</v>
      </c>
      <c r="I44" s="186">
        <v>4177</v>
      </c>
      <c r="J44" s="186">
        <v>3363</v>
      </c>
      <c r="K44" s="186"/>
      <c r="L44" s="186"/>
      <c r="M44" s="186"/>
      <c r="N44" s="189">
        <f t="shared" si="0"/>
        <v>38606</v>
      </c>
    </row>
    <row r="45" spans="1:14" ht="18" customHeight="1">
      <c r="A45" s="185" t="s">
        <v>18</v>
      </c>
      <c r="B45" s="186">
        <v>9284</v>
      </c>
      <c r="C45" s="186">
        <v>7909</v>
      </c>
      <c r="D45" s="186">
        <v>10416</v>
      </c>
      <c r="E45" s="186">
        <v>9034</v>
      </c>
      <c r="F45" s="186">
        <v>8575</v>
      </c>
      <c r="G45" s="186">
        <v>9766</v>
      </c>
      <c r="H45" s="186">
        <v>10066</v>
      </c>
      <c r="I45" s="186">
        <v>11985</v>
      </c>
      <c r="J45" s="186">
        <v>8936</v>
      </c>
      <c r="K45" s="186"/>
      <c r="L45" s="186"/>
      <c r="M45" s="186"/>
      <c r="N45" s="189">
        <f t="shared" si="0"/>
        <v>85971</v>
      </c>
    </row>
    <row r="46" spans="1:14" ht="18" customHeight="1">
      <c r="A46" s="185" t="s">
        <v>81</v>
      </c>
      <c r="B46" s="186">
        <v>303</v>
      </c>
      <c r="C46" s="186">
        <v>416</v>
      </c>
      <c r="D46" s="186">
        <v>482</v>
      </c>
      <c r="E46" s="186">
        <v>700</v>
      </c>
      <c r="F46" s="186">
        <v>669</v>
      </c>
      <c r="G46" s="186">
        <v>832</v>
      </c>
      <c r="H46" s="186">
        <v>865</v>
      </c>
      <c r="I46" s="186">
        <v>593</v>
      </c>
      <c r="J46" s="186">
        <v>453</v>
      </c>
      <c r="K46" s="186"/>
      <c r="L46" s="186"/>
      <c r="M46" s="186"/>
      <c r="N46" s="189">
        <f t="shared" si="0"/>
        <v>5313</v>
      </c>
    </row>
    <row r="47" spans="1:14" ht="18" customHeight="1">
      <c r="A47" s="185" t="s">
        <v>82</v>
      </c>
      <c r="B47" s="186">
        <v>254</v>
      </c>
      <c r="C47" s="186">
        <v>194</v>
      </c>
      <c r="D47" s="186">
        <v>201</v>
      </c>
      <c r="E47" s="186">
        <v>381</v>
      </c>
      <c r="F47" s="186">
        <v>234</v>
      </c>
      <c r="G47" s="186">
        <v>489</v>
      </c>
      <c r="H47" s="186">
        <v>605</v>
      </c>
      <c r="I47" s="186">
        <v>324</v>
      </c>
      <c r="J47" s="186">
        <v>1721</v>
      </c>
      <c r="K47" s="186"/>
      <c r="L47" s="186"/>
      <c r="M47" s="186"/>
      <c r="N47" s="189">
        <f t="shared" si="0"/>
        <v>4403</v>
      </c>
    </row>
    <row r="48" spans="1:14" ht="18" customHeight="1">
      <c r="A48" s="185" t="s">
        <v>55</v>
      </c>
      <c r="B48" s="186">
        <v>15</v>
      </c>
      <c r="C48" s="186">
        <v>15</v>
      </c>
      <c r="D48" s="186">
        <v>26</v>
      </c>
      <c r="E48" s="186">
        <v>13</v>
      </c>
      <c r="F48" s="186">
        <v>30</v>
      </c>
      <c r="G48" s="186">
        <v>100</v>
      </c>
      <c r="H48" s="186">
        <v>26</v>
      </c>
      <c r="I48" s="186">
        <v>27</v>
      </c>
      <c r="J48" s="186">
        <v>61</v>
      </c>
      <c r="K48" s="186"/>
      <c r="L48" s="186"/>
      <c r="M48" s="186"/>
      <c r="N48" s="189">
        <f t="shared" si="0"/>
        <v>313</v>
      </c>
    </row>
    <row r="49" spans="1:14" ht="18" customHeight="1">
      <c r="A49" s="185" t="s">
        <v>83</v>
      </c>
      <c r="B49" s="186">
        <v>239</v>
      </c>
      <c r="C49" s="186">
        <v>179</v>
      </c>
      <c r="D49" s="186">
        <v>175</v>
      </c>
      <c r="E49" s="186">
        <v>368</v>
      </c>
      <c r="F49" s="186">
        <v>204</v>
      </c>
      <c r="G49" s="186">
        <v>389</v>
      </c>
      <c r="H49" s="186">
        <v>579</v>
      </c>
      <c r="I49" s="186">
        <v>297</v>
      </c>
      <c r="J49" s="186">
        <v>1660</v>
      </c>
      <c r="K49" s="186"/>
      <c r="L49" s="186"/>
      <c r="M49" s="186"/>
      <c r="N49" s="189">
        <f t="shared" si="0"/>
        <v>4090</v>
      </c>
    </row>
    <row r="50" spans="1:14" ht="18" customHeight="1">
      <c r="A50" s="185" t="s">
        <v>84</v>
      </c>
      <c r="B50" s="186">
        <v>4428</v>
      </c>
      <c r="C50" s="186">
        <v>4490</v>
      </c>
      <c r="D50" s="186">
        <v>5110</v>
      </c>
      <c r="E50" s="186">
        <v>6402</v>
      </c>
      <c r="F50" s="186">
        <v>9796</v>
      </c>
      <c r="G50" s="186">
        <v>12359</v>
      </c>
      <c r="H50" s="186">
        <v>13425</v>
      </c>
      <c r="I50" s="186">
        <v>12322</v>
      </c>
      <c r="J50" s="186">
        <v>11639</v>
      </c>
      <c r="K50" s="186"/>
      <c r="L50" s="186"/>
      <c r="M50" s="186"/>
      <c r="N50" s="189">
        <f t="shared" si="0"/>
        <v>79971</v>
      </c>
    </row>
    <row r="51" spans="1:14" ht="18" customHeight="1">
      <c r="A51" s="185" t="s">
        <v>85</v>
      </c>
      <c r="B51" s="186">
        <v>4127</v>
      </c>
      <c r="C51" s="186">
        <v>4147</v>
      </c>
      <c r="D51" s="186">
        <v>4786</v>
      </c>
      <c r="E51" s="186">
        <v>5932</v>
      </c>
      <c r="F51" s="186">
        <v>9044</v>
      </c>
      <c r="G51" s="186">
        <v>11282</v>
      </c>
      <c r="H51" s="186">
        <v>12769</v>
      </c>
      <c r="I51" s="186">
        <v>11403</v>
      </c>
      <c r="J51" s="186">
        <v>10837</v>
      </c>
      <c r="K51" s="186"/>
      <c r="L51" s="186"/>
      <c r="M51" s="186"/>
      <c r="N51" s="189">
        <f t="shared" si="0"/>
        <v>74327</v>
      </c>
    </row>
    <row r="52" spans="1:14" ht="18" customHeight="1">
      <c r="A52" s="185" t="s">
        <v>45</v>
      </c>
      <c r="B52" s="186">
        <v>170</v>
      </c>
      <c r="C52" s="186">
        <v>170</v>
      </c>
      <c r="D52" s="186">
        <v>188</v>
      </c>
      <c r="E52" s="186">
        <v>250</v>
      </c>
      <c r="F52" s="186">
        <v>524</v>
      </c>
      <c r="G52" s="186">
        <v>651</v>
      </c>
      <c r="H52" s="186">
        <v>781</v>
      </c>
      <c r="I52" s="186">
        <v>691</v>
      </c>
      <c r="J52" s="186">
        <v>663</v>
      </c>
      <c r="K52" s="186"/>
      <c r="L52" s="186"/>
      <c r="M52" s="186"/>
      <c r="N52" s="189">
        <f t="shared" si="0"/>
        <v>4088</v>
      </c>
    </row>
    <row r="53" spans="1:14" ht="18" customHeight="1">
      <c r="A53" s="185" t="s">
        <v>21</v>
      </c>
      <c r="B53" s="186">
        <v>3943</v>
      </c>
      <c r="C53" s="186">
        <v>3977</v>
      </c>
      <c r="D53" s="186">
        <v>4598</v>
      </c>
      <c r="E53" s="186">
        <v>5676</v>
      </c>
      <c r="F53" s="186">
        <v>8517</v>
      </c>
      <c r="G53" s="186">
        <v>10631</v>
      </c>
      <c r="H53" s="186">
        <v>11984</v>
      </c>
      <c r="I53" s="186">
        <v>10707</v>
      </c>
      <c r="J53" s="186">
        <v>10158</v>
      </c>
      <c r="K53" s="186"/>
      <c r="L53" s="186"/>
      <c r="M53" s="186"/>
      <c r="N53" s="189">
        <f t="shared" si="0"/>
        <v>70191</v>
      </c>
    </row>
    <row r="54" spans="1:14" ht="30" customHeight="1">
      <c r="A54" s="185" t="s">
        <v>86</v>
      </c>
      <c r="B54" s="186">
        <v>14</v>
      </c>
      <c r="C54" s="186"/>
      <c r="D54" s="186"/>
      <c r="E54" s="186">
        <v>6</v>
      </c>
      <c r="F54" s="186">
        <v>3</v>
      </c>
      <c r="G54" s="186"/>
      <c r="H54" s="186">
        <v>4</v>
      </c>
      <c r="I54" s="186">
        <v>5</v>
      </c>
      <c r="J54" s="186">
        <v>16</v>
      </c>
      <c r="K54" s="186"/>
      <c r="L54" s="186"/>
      <c r="M54" s="186"/>
      <c r="N54" s="189">
        <f t="shared" si="0"/>
        <v>48</v>
      </c>
    </row>
    <row r="55" spans="1:14" ht="30" customHeight="1">
      <c r="A55" s="185" t="s">
        <v>87</v>
      </c>
      <c r="B55" s="186">
        <v>301</v>
      </c>
      <c r="C55" s="186">
        <v>343</v>
      </c>
      <c r="D55" s="186">
        <v>324</v>
      </c>
      <c r="E55" s="186">
        <v>470</v>
      </c>
      <c r="F55" s="186">
        <v>752</v>
      </c>
      <c r="G55" s="186">
        <v>1077</v>
      </c>
      <c r="H55" s="186">
        <v>656</v>
      </c>
      <c r="I55" s="186">
        <v>919</v>
      </c>
      <c r="J55" s="186">
        <v>802</v>
      </c>
      <c r="K55" s="186"/>
      <c r="L55" s="186"/>
      <c r="M55" s="186"/>
      <c r="N55" s="189">
        <f t="shared" si="0"/>
        <v>5644</v>
      </c>
    </row>
    <row r="56" spans="1:14" ht="18" customHeight="1">
      <c r="A56" s="185" t="s">
        <v>54</v>
      </c>
      <c r="B56" s="186">
        <v>117</v>
      </c>
      <c r="C56" s="186">
        <v>96</v>
      </c>
      <c r="D56" s="186">
        <v>99</v>
      </c>
      <c r="E56" s="186">
        <v>139</v>
      </c>
      <c r="F56" s="186">
        <v>214</v>
      </c>
      <c r="G56" s="186">
        <v>311</v>
      </c>
      <c r="H56" s="186">
        <v>243</v>
      </c>
      <c r="I56" s="186">
        <v>253</v>
      </c>
      <c r="J56" s="186">
        <v>266</v>
      </c>
      <c r="K56" s="186"/>
      <c r="L56" s="186"/>
      <c r="M56" s="186"/>
      <c r="N56" s="189">
        <f t="shared" si="0"/>
        <v>1738</v>
      </c>
    </row>
    <row r="57" spans="1:14" ht="42.95" customHeight="1">
      <c r="A57" s="185" t="s">
        <v>88</v>
      </c>
      <c r="B57" s="186">
        <v>184</v>
      </c>
      <c r="C57" s="186">
        <v>247</v>
      </c>
      <c r="D57" s="186">
        <v>225</v>
      </c>
      <c r="E57" s="186">
        <v>331</v>
      </c>
      <c r="F57" s="186">
        <v>538</v>
      </c>
      <c r="G57" s="186">
        <v>766</v>
      </c>
      <c r="H57" s="186">
        <v>413</v>
      </c>
      <c r="I57" s="186">
        <v>666</v>
      </c>
      <c r="J57" s="186">
        <v>536</v>
      </c>
      <c r="K57" s="186"/>
      <c r="L57" s="186"/>
      <c r="M57" s="186"/>
      <c r="N57" s="189">
        <f t="shared" si="0"/>
        <v>3906</v>
      </c>
    </row>
    <row r="58" spans="1:14" ht="18" customHeight="1">
      <c r="A58" s="185" t="s">
        <v>89</v>
      </c>
      <c r="B58" s="186">
        <v>4434</v>
      </c>
      <c r="C58" s="186">
        <v>4565</v>
      </c>
      <c r="D58" s="186">
        <v>5695</v>
      </c>
      <c r="E58" s="186">
        <v>6317</v>
      </c>
      <c r="F58" s="186">
        <v>8431</v>
      </c>
      <c r="G58" s="186">
        <v>11919</v>
      </c>
      <c r="H58" s="186">
        <v>11198</v>
      </c>
      <c r="I58" s="186">
        <v>10056</v>
      </c>
      <c r="J58" s="186">
        <v>10487</v>
      </c>
      <c r="K58" s="186"/>
      <c r="L58" s="186"/>
      <c r="M58" s="186"/>
      <c r="N58" s="189">
        <f t="shared" si="0"/>
        <v>73102</v>
      </c>
    </row>
    <row r="59" spans="1:14" ht="18" customHeight="1">
      <c r="A59" s="185" t="s">
        <v>48</v>
      </c>
      <c r="B59" s="186">
        <v>271</v>
      </c>
      <c r="C59" s="186">
        <v>273</v>
      </c>
      <c r="D59" s="186">
        <v>398</v>
      </c>
      <c r="E59" s="186">
        <v>607</v>
      </c>
      <c r="F59" s="186">
        <v>608</v>
      </c>
      <c r="G59" s="186">
        <v>916</v>
      </c>
      <c r="H59" s="186">
        <v>648</v>
      </c>
      <c r="I59" s="186">
        <v>865</v>
      </c>
      <c r="J59" s="186">
        <v>770</v>
      </c>
      <c r="K59" s="186"/>
      <c r="L59" s="186"/>
      <c r="M59" s="186"/>
      <c r="N59" s="189">
        <f t="shared" si="0"/>
        <v>5356</v>
      </c>
    </row>
    <row r="60" spans="1:14" ht="18" customHeight="1">
      <c r="A60" s="185" t="s">
        <v>53</v>
      </c>
      <c r="B60" s="186">
        <v>225</v>
      </c>
      <c r="C60" s="186">
        <v>199</v>
      </c>
      <c r="D60" s="186">
        <v>255</v>
      </c>
      <c r="E60" s="186">
        <v>262</v>
      </c>
      <c r="F60" s="186">
        <v>703</v>
      </c>
      <c r="G60" s="186">
        <v>622</v>
      </c>
      <c r="H60" s="186">
        <v>614</v>
      </c>
      <c r="I60" s="186">
        <v>669</v>
      </c>
      <c r="J60" s="186">
        <v>671</v>
      </c>
      <c r="K60" s="186"/>
      <c r="L60" s="186"/>
      <c r="M60" s="186"/>
      <c r="N60" s="189">
        <f t="shared" si="0"/>
        <v>4220</v>
      </c>
    </row>
    <row r="61" spans="1:14" ht="18" customHeight="1">
      <c r="A61" s="185" t="s">
        <v>56</v>
      </c>
      <c r="B61" s="186">
        <v>51</v>
      </c>
      <c r="C61" s="186">
        <v>101</v>
      </c>
      <c r="D61" s="186">
        <v>57</v>
      </c>
      <c r="E61" s="186">
        <v>274</v>
      </c>
      <c r="F61" s="186">
        <v>692</v>
      </c>
      <c r="G61" s="186">
        <v>911</v>
      </c>
      <c r="H61" s="186">
        <v>862</v>
      </c>
      <c r="I61" s="186">
        <v>625</v>
      </c>
      <c r="J61" s="186">
        <v>449</v>
      </c>
      <c r="K61" s="186"/>
      <c r="L61" s="186"/>
      <c r="M61" s="186"/>
      <c r="N61" s="189">
        <f t="shared" si="0"/>
        <v>4022</v>
      </c>
    </row>
    <row r="62" spans="1:14" ht="18" customHeight="1">
      <c r="A62" s="185" t="s">
        <v>33</v>
      </c>
      <c r="B62" s="186">
        <v>523</v>
      </c>
      <c r="C62" s="186">
        <v>381</v>
      </c>
      <c r="D62" s="186">
        <v>800</v>
      </c>
      <c r="E62" s="186">
        <v>1333</v>
      </c>
      <c r="F62" s="186">
        <v>1544</v>
      </c>
      <c r="G62" s="186">
        <v>2610</v>
      </c>
      <c r="H62" s="186">
        <v>4544</v>
      </c>
      <c r="I62" s="186">
        <v>3559</v>
      </c>
      <c r="J62" s="186">
        <v>3028</v>
      </c>
      <c r="K62" s="186"/>
      <c r="L62" s="186"/>
      <c r="M62" s="186"/>
      <c r="N62" s="189">
        <f t="shared" si="0"/>
        <v>18322</v>
      </c>
    </row>
    <row r="63" spans="1:14" ht="18" customHeight="1">
      <c r="A63" s="185" t="s">
        <v>90</v>
      </c>
      <c r="B63" s="186">
        <v>3364</v>
      </c>
      <c r="C63" s="186">
        <v>3611</v>
      </c>
      <c r="D63" s="186">
        <v>4185</v>
      </c>
      <c r="E63" s="186">
        <v>3841</v>
      </c>
      <c r="F63" s="186">
        <v>4884</v>
      </c>
      <c r="G63" s="186">
        <v>6860</v>
      </c>
      <c r="H63" s="186">
        <v>4530</v>
      </c>
      <c r="I63" s="186">
        <v>4338</v>
      </c>
      <c r="J63" s="186">
        <v>5569</v>
      </c>
      <c r="K63" s="186"/>
      <c r="L63" s="186"/>
      <c r="M63" s="186"/>
      <c r="N63" s="189">
        <f t="shared" si="0"/>
        <v>41182</v>
      </c>
    </row>
    <row r="64" spans="1:14" ht="42.95" customHeight="1">
      <c r="A64" s="185" t="s">
        <v>91</v>
      </c>
      <c r="B64" s="186">
        <v>195</v>
      </c>
      <c r="C64" s="186">
        <v>119</v>
      </c>
      <c r="D64" s="186">
        <v>133</v>
      </c>
      <c r="E64" s="186">
        <v>291</v>
      </c>
      <c r="F64" s="186">
        <v>463</v>
      </c>
      <c r="G64" s="186">
        <v>903</v>
      </c>
      <c r="H64" s="186">
        <v>756</v>
      </c>
      <c r="I64" s="186">
        <v>786</v>
      </c>
      <c r="J64" s="186">
        <v>747</v>
      </c>
      <c r="K64" s="186"/>
      <c r="L64" s="186"/>
      <c r="M64" s="186"/>
      <c r="N64" s="189">
        <f t="shared" si="0"/>
        <v>4393</v>
      </c>
    </row>
    <row r="65" spans="1:14" ht="18" customHeight="1">
      <c r="A65" s="185" t="s">
        <v>51</v>
      </c>
      <c r="B65" s="186">
        <v>151</v>
      </c>
      <c r="C65" s="186">
        <v>96</v>
      </c>
      <c r="D65" s="186">
        <v>116</v>
      </c>
      <c r="E65" s="186">
        <v>269</v>
      </c>
      <c r="F65" s="186">
        <v>379</v>
      </c>
      <c r="G65" s="186">
        <v>776</v>
      </c>
      <c r="H65" s="186">
        <v>637</v>
      </c>
      <c r="I65" s="186">
        <v>631</v>
      </c>
      <c r="J65" s="186">
        <v>656</v>
      </c>
      <c r="K65" s="186"/>
      <c r="L65" s="186"/>
      <c r="M65" s="186"/>
      <c r="N65" s="189">
        <f t="shared" si="0"/>
        <v>3711</v>
      </c>
    </row>
    <row r="66" spans="1:14" ht="30" customHeight="1">
      <c r="A66" s="185" t="s">
        <v>92</v>
      </c>
      <c r="B66" s="186">
        <v>44</v>
      </c>
      <c r="C66" s="186">
        <v>23</v>
      </c>
      <c r="D66" s="186">
        <v>17</v>
      </c>
      <c r="E66" s="186">
        <v>22</v>
      </c>
      <c r="F66" s="186">
        <v>84</v>
      </c>
      <c r="G66" s="186">
        <v>127</v>
      </c>
      <c r="H66" s="186">
        <v>119</v>
      </c>
      <c r="I66" s="186">
        <v>155</v>
      </c>
      <c r="J66" s="186">
        <v>91</v>
      </c>
      <c r="K66" s="186"/>
      <c r="L66" s="186"/>
      <c r="M66" s="186"/>
      <c r="N66" s="189">
        <f t="shared" si="0"/>
        <v>682</v>
      </c>
    </row>
  </sheetData>
  <pageMargins left="0" right="0" top="0" bottom="0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35EA-F881-45F0-B686-5257213DAC92}">
  <sheetPr>
    <tabColor theme="6"/>
    <outlinePr summaryBelow="0"/>
  </sheetPr>
  <dimension ref="A1:N68"/>
  <sheetViews>
    <sheetView workbookViewId="0">
      <selection activeCell="R6" sqref="R6"/>
    </sheetView>
  </sheetViews>
  <sheetFormatPr defaultColWidth="8.625" defaultRowHeight="14.25"/>
  <cols>
    <col min="1" max="1" width="18.5" style="28" customWidth="1"/>
    <col min="2" max="13" width="8.75" style="28" customWidth="1"/>
    <col min="14" max="14" width="11" style="201" customWidth="1"/>
    <col min="15" max="16384" width="8.625" style="28"/>
  </cols>
  <sheetData>
    <row r="1" spans="1:14" ht="23.1" customHeight="1">
      <c r="A1" s="38" t="s">
        <v>93</v>
      </c>
      <c r="B1" s="38"/>
      <c r="C1" s="38"/>
      <c r="D1" s="38"/>
      <c r="E1" s="39"/>
      <c r="F1" s="39"/>
      <c r="G1" s="39"/>
      <c r="H1" s="39"/>
      <c r="I1" s="39"/>
      <c r="J1" s="39"/>
      <c r="K1" s="39"/>
      <c r="L1" s="39"/>
      <c r="M1" s="39"/>
      <c r="N1" s="200"/>
    </row>
    <row r="2" spans="1:14" ht="9.9499999999999993" customHeight="1">
      <c r="A2" s="40" t="s">
        <v>71</v>
      </c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87"/>
    </row>
    <row r="3" spans="1:14" ht="18" customHeight="1">
      <c r="A3" s="42" t="s">
        <v>71</v>
      </c>
      <c r="B3" s="43"/>
      <c r="C3" s="43"/>
      <c r="D3" s="43"/>
      <c r="E3" s="37" t="s">
        <v>94</v>
      </c>
      <c r="F3" s="44"/>
      <c r="G3" s="44"/>
      <c r="H3" s="45"/>
      <c r="I3" s="45"/>
      <c r="J3" s="45"/>
      <c r="K3" s="45"/>
      <c r="L3" s="45"/>
      <c r="M3" s="45"/>
    </row>
    <row r="4" spans="1:14" ht="42.95" customHeight="1">
      <c r="A4" s="46"/>
      <c r="B4" s="47"/>
      <c r="C4" s="47"/>
      <c r="D4" s="47"/>
      <c r="E4" s="37" t="s">
        <v>74</v>
      </c>
      <c r="F4" s="44"/>
      <c r="G4" s="44"/>
      <c r="H4" s="45"/>
      <c r="I4" s="45"/>
      <c r="J4" s="45"/>
      <c r="K4" s="45"/>
      <c r="L4" s="45"/>
      <c r="M4" s="45"/>
      <c r="N4" s="88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2" t="s">
        <v>73</v>
      </c>
    </row>
    <row r="6" spans="1:14" ht="18" customHeight="1">
      <c r="A6" s="159" t="s">
        <v>75</v>
      </c>
      <c r="B6" s="159">
        <v>456842</v>
      </c>
      <c r="C6" s="159">
        <v>447578</v>
      </c>
      <c r="D6" s="159">
        <v>530933</v>
      </c>
      <c r="E6" s="159">
        <v>606819</v>
      </c>
      <c r="F6" s="159">
        <v>801087</v>
      </c>
      <c r="G6" s="159">
        <v>981994</v>
      </c>
      <c r="H6" s="159">
        <v>1250760</v>
      </c>
      <c r="I6" s="159">
        <v>1283405</v>
      </c>
      <c r="J6" s="159">
        <v>813057</v>
      </c>
      <c r="K6" s="159">
        <v>638513</v>
      </c>
      <c r="L6" s="159">
        <v>569329</v>
      </c>
      <c r="M6" s="159">
        <v>566441</v>
      </c>
      <c r="N6" s="203">
        <f>SUM(B6:J6)</f>
        <v>7172475</v>
      </c>
    </row>
    <row r="7" spans="1:14" ht="18" customHeight="1">
      <c r="A7" s="160" t="s">
        <v>76</v>
      </c>
      <c r="B7" s="160">
        <v>236883</v>
      </c>
      <c r="C7" s="160">
        <v>263205</v>
      </c>
      <c r="D7" s="160">
        <v>295614</v>
      </c>
      <c r="E7" s="160">
        <v>322553</v>
      </c>
      <c r="F7" s="160">
        <v>386304</v>
      </c>
      <c r="G7" s="160">
        <v>536114</v>
      </c>
      <c r="H7" s="160">
        <v>699782</v>
      </c>
      <c r="I7" s="160">
        <v>715620</v>
      </c>
      <c r="J7" s="160">
        <v>413359</v>
      </c>
      <c r="K7" s="160">
        <v>324749</v>
      </c>
      <c r="L7" s="160">
        <v>300315</v>
      </c>
      <c r="M7" s="160">
        <v>309734</v>
      </c>
      <c r="N7" s="203">
        <f t="shared" ref="N7:N66" si="0">SUM(B7:J7)</f>
        <v>3869434</v>
      </c>
    </row>
    <row r="8" spans="1:14" ht="18" customHeight="1">
      <c r="A8" s="195" t="s">
        <v>77</v>
      </c>
      <c r="B8" s="195">
        <v>219959</v>
      </c>
      <c r="C8" s="195">
        <v>184373</v>
      </c>
      <c r="D8" s="195">
        <v>235319</v>
      </c>
      <c r="E8" s="195">
        <v>284266</v>
      </c>
      <c r="F8" s="195">
        <v>414783</v>
      </c>
      <c r="G8" s="195">
        <v>445880</v>
      </c>
      <c r="H8" s="195">
        <v>550978</v>
      </c>
      <c r="I8" s="195">
        <v>567785</v>
      </c>
      <c r="J8" s="195">
        <v>399698</v>
      </c>
      <c r="K8" s="195">
        <v>313764</v>
      </c>
      <c r="L8" s="195">
        <v>269014</v>
      </c>
      <c r="M8" s="195">
        <v>256707</v>
      </c>
      <c r="N8" s="203">
        <f t="shared" si="0"/>
        <v>3303041</v>
      </c>
    </row>
    <row r="9" spans="1:14" ht="18" customHeight="1">
      <c r="A9" s="185" t="s">
        <v>78</v>
      </c>
      <c r="B9" s="204">
        <v>199905</v>
      </c>
      <c r="C9" s="204">
        <v>165880</v>
      </c>
      <c r="D9" s="204">
        <v>212571</v>
      </c>
      <c r="E9" s="204">
        <v>251659</v>
      </c>
      <c r="F9" s="204">
        <v>360006</v>
      </c>
      <c r="G9" s="204">
        <v>373591</v>
      </c>
      <c r="H9" s="204">
        <v>446581</v>
      </c>
      <c r="I9" s="204">
        <v>465015</v>
      </c>
      <c r="J9" s="204">
        <v>332972</v>
      </c>
      <c r="K9" s="204">
        <v>269905</v>
      </c>
      <c r="L9" s="204">
        <v>239994</v>
      </c>
      <c r="M9" s="204">
        <v>227749</v>
      </c>
      <c r="N9" s="203">
        <f t="shared" si="0"/>
        <v>2808180</v>
      </c>
    </row>
    <row r="10" spans="1:14" ht="18" customHeight="1">
      <c r="A10" s="185" t="s">
        <v>79</v>
      </c>
      <c r="B10" s="204">
        <v>98777</v>
      </c>
      <c r="C10" s="204">
        <v>95902</v>
      </c>
      <c r="D10" s="204">
        <v>123967</v>
      </c>
      <c r="E10" s="204">
        <v>163565</v>
      </c>
      <c r="F10" s="204">
        <v>239436</v>
      </c>
      <c r="G10" s="204">
        <v>264858</v>
      </c>
      <c r="H10" s="204">
        <v>301267</v>
      </c>
      <c r="I10" s="204">
        <v>306864</v>
      </c>
      <c r="J10" s="204">
        <v>218137</v>
      </c>
      <c r="K10" s="204">
        <v>162843</v>
      </c>
      <c r="L10" s="204">
        <v>125750</v>
      </c>
      <c r="M10" s="204">
        <v>116616</v>
      </c>
      <c r="N10" s="203">
        <f t="shared" si="0"/>
        <v>1812773</v>
      </c>
    </row>
    <row r="11" spans="1:14" ht="18" customHeight="1">
      <c r="A11" s="185" t="s">
        <v>32</v>
      </c>
      <c r="B11" s="204">
        <v>1969</v>
      </c>
      <c r="C11" s="204">
        <v>1624</v>
      </c>
      <c r="D11" s="204">
        <v>2352</v>
      </c>
      <c r="E11" s="204">
        <v>1953</v>
      </c>
      <c r="F11" s="204">
        <v>2710</v>
      </c>
      <c r="G11" s="204">
        <v>3725</v>
      </c>
      <c r="H11" s="204">
        <v>3917</v>
      </c>
      <c r="I11" s="204">
        <v>4400</v>
      </c>
      <c r="J11" s="204">
        <v>3853</v>
      </c>
      <c r="K11" s="204">
        <v>4316</v>
      </c>
      <c r="L11" s="204">
        <v>3398</v>
      </c>
      <c r="M11" s="204">
        <v>3155</v>
      </c>
      <c r="N11" s="203">
        <f t="shared" si="0"/>
        <v>26503</v>
      </c>
    </row>
    <row r="12" spans="1:14" ht="18" customHeight="1">
      <c r="A12" s="185" t="s">
        <v>40</v>
      </c>
      <c r="B12" s="204">
        <v>444</v>
      </c>
      <c r="C12" s="204">
        <v>449</v>
      </c>
      <c r="D12" s="204">
        <v>861</v>
      </c>
      <c r="E12" s="204">
        <v>719</v>
      </c>
      <c r="F12" s="204">
        <v>1116</v>
      </c>
      <c r="G12" s="204">
        <v>1047</v>
      </c>
      <c r="H12" s="204">
        <v>933</v>
      </c>
      <c r="I12" s="204">
        <v>888</v>
      </c>
      <c r="J12" s="204">
        <v>808</v>
      </c>
      <c r="K12" s="204">
        <v>932</v>
      </c>
      <c r="L12" s="204">
        <v>720</v>
      </c>
      <c r="M12" s="204">
        <v>668</v>
      </c>
      <c r="N12" s="203">
        <f t="shared" si="0"/>
        <v>7265</v>
      </c>
    </row>
    <row r="13" spans="1:14" ht="18" customHeight="1">
      <c r="A13" s="185" t="s">
        <v>36</v>
      </c>
      <c r="B13" s="204">
        <v>883</v>
      </c>
      <c r="C13" s="204">
        <v>696</v>
      </c>
      <c r="D13" s="204">
        <v>1052</v>
      </c>
      <c r="E13" s="204">
        <v>1454</v>
      </c>
      <c r="F13" s="204">
        <v>1943</v>
      </c>
      <c r="G13" s="204">
        <v>2335</v>
      </c>
      <c r="H13" s="204">
        <v>3970</v>
      </c>
      <c r="I13" s="204">
        <v>4298</v>
      </c>
      <c r="J13" s="204">
        <v>1853</v>
      </c>
      <c r="K13" s="204">
        <v>1099</v>
      </c>
      <c r="L13" s="204">
        <v>1133</v>
      </c>
      <c r="M13" s="204">
        <v>675</v>
      </c>
      <c r="N13" s="203">
        <f t="shared" si="0"/>
        <v>18484</v>
      </c>
    </row>
    <row r="14" spans="1:14" ht="18" customHeight="1">
      <c r="A14" s="185" t="s">
        <v>27</v>
      </c>
      <c r="B14" s="204">
        <v>3464</v>
      </c>
      <c r="C14" s="204">
        <v>3393</v>
      </c>
      <c r="D14" s="204">
        <v>4479</v>
      </c>
      <c r="E14" s="204">
        <v>4541</v>
      </c>
      <c r="F14" s="204">
        <v>5679</v>
      </c>
      <c r="G14" s="204">
        <v>4728</v>
      </c>
      <c r="H14" s="204">
        <v>5263</v>
      </c>
      <c r="I14" s="204">
        <v>4547</v>
      </c>
      <c r="J14" s="204">
        <v>6801</v>
      </c>
      <c r="K14" s="204">
        <v>7843</v>
      </c>
      <c r="L14" s="204">
        <v>4680</v>
      </c>
      <c r="M14" s="204">
        <v>4491</v>
      </c>
      <c r="N14" s="203">
        <f t="shared" si="0"/>
        <v>42895</v>
      </c>
    </row>
    <row r="15" spans="1:14" ht="18" customHeight="1">
      <c r="A15" s="185" t="s">
        <v>15</v>
      </c>
      <c r="B15" s="204">
        <v>16510</v>
      </c>
      <c r="C15" s="204">
        <v>18116</v>
      </c>
      <c r="D15" s="204">
        <v>27086</v>
      </c>
      <c r="E15" s="204">
        <v>38131</v>
      </c>
      <c r="F15" s="204">
        <v>61918</v>
      </c>
      <c r="G15" s="204">
        <v>74396</v>
      </c>
      <c r="H15" s="204">
        <v>81091</v>
      </c>
      <c r="I15" s="204">
        <v>74749</v>
      </c>
      <c r="J15" s="204">
        <v>59570</v>
      </c>
      <c r="K15" s="204">
        <v>39399</v>
      </c>
      <c r="L15" s="204">
        <v>22384</v>
      </c>
      <c r="M15" s="204">
        <v>17302</v>
      </c>
      <c r="N15" s="203">
        <f t="shared" si="0"/>
        <v>451567</v>
      </c>
    </row>
    <row r="16" spans="1:14" ht="18" customHeight="1">
      <c r="A16" s="185" t="s">
        <v>20</v>
      </c>
      <c r="B16" s="204">
        <v>5314</v>
      </c>
      <c r="C16" s="204">
        <v>4291</v>
      </c>
      <c r="D16" s="204">
        <v>6257</v>
      </c>
      <c r="E16" s="204">
        <v>7726</v>
      </c>
      <c r="F16" s="204">
        <v>9857</v>
      </c>
      <c r="G16" s="204">
        <v>12629</v>
      </c>
      <c r="H16" s="204">
        <v>19917</v>
      </c>
      <c r="I16" s="204">
        <v>16221</v>
      </c>
      <c r="J16" s="204">
        <v>7795</v>
      </c>
      <c r="K16" s="204">
        <v>7878</v>
      </c>
      <c r="L16" s="204">
        <v>7264</v>
      </c>
      <c r="M16" s="204">
        <v>6713</v>
      </c>
      <c r="N16" s="203">
        <f t="shared" si="0"/>
        <v>90007</v>
      </c>
    </row>
    <row r="17" spans="1:14" ht="18" customHeight="1">
      <c r="A17" s="185" t="s">
        <v>31</v>
      </c>
      <c r="B17" s="204">
        <v>1507</v>
      </c>
      <c r="C17" s="204">
        <v>1642</v>
      </c>
      <c r="D17" s="204">
        <v>1596</v>
      </c>
      <c r="E17" s="204">
        <v>1547</v>
      </c>
      <c r="F17" s="204">
        <v>2080</v>
      </c>
      <c r="G17" s="204">
        <v>1820</v>
      </c>
      <c r="H17" s="204">
        <v>2590</v>
      </c>
      <c r="I17" s="204">
        <v>2698</v>
      </c>
      <c r="J17" s="204">
        <v>2925</v>
      </c>
      <c r="K17" s="204">
        <v>2441</v>
      </c>
      <c r="L17" s="204">
        <v>1716</v>
      </c>
      <c r="M17" s="204">
        <v>2043</v>
      </c>
      <c r="N17" s="203">
        <f t="shared" si="0"/>
        <v>18405</v>
      </c>
    </row>
    <row r="18" spans="1:14" ht="18" customHeight="1">
      <c r="A18" s="185" t="s">
        <v>37</v>
      </c>
      <c r="B18" s="204">
        <v>809</v>
      </c>
      <c r="C18" s="204">
        <v>452</v>
      </c>
      <c r="D18" s="204">
        <v>581</v>
      </c>
      <c r="E18" s="204">
        <v>1666</v>
      </c>
      <c r="F18" s="204">
        <v>1415</v>
      </c>
      <c r="G18" s="204">
        <v>1396</v>
      </c>
      <c r="H18" s="204">
        <v>1457</v>
      </c>
      <c r="I18" s="204">
        <v>2843</v>
      </c>
      <c r="J18" s="204">
        <v>1611</v>
      </c>
      <c r="K18" s="204">
        <v>919</v>
      </c>
      <c r="L18" s="204">
        <v>732</v>
      </c>
      <c r="M18" s="204">
        <v>576</v>
      </c>
      <c r="N18" s="203">
        <f t="shared" si="0"/>
        <v>12230</v>
      </c>
    </row>
    <row r="19" spans="1:14" ht="18" customHeight="1">
      <c r="A19" s="185" t="s">
        <v>25</v>
      </c>
      <c r="B19" s="204">
        <v>2197</v>
      </c>
      <c r="C19" s="204">
        <v>2319</v>
      </c>
      <c r="D19" s="204">
        <v>2628</v>
      </c>
      <c r="E19" s="204">
        <v>6353</v>
      </c>
      <c r="F19" s="204">
        <v>10546</v>
      </c>
      <c r="G19" s="204">
        <v>14041</v>
      </c>
      <c r="H19" s="204">
        <v>14486</v>
      </c>
      <c r="I19" s="204">
        <v>18885</v>
      </c>
      <c r="J19" s="204">
        <v>10108</v>
      </c>
      <c r="K19" s="204">
        <v>5457</v>
      </c>
      <c r="L19" s="204">
        <v>3298</v>
      </c>
      <c r="M19" s="204">
        <v>2484</v>
      </c>
      <c r="N19" s="203">
        <f t="shared" si="0"/>
        <v>81563</v>
      </c>
    </row>
    <row r="20" spans="1:14" ht="18" customHeight="1">
      <c r="A20" s="185" t="s">
        <v>22</v>
      </c>
      <c r="B20" s="204">
        <v>3569</v>
      </c>
      <c r="C20" s="204">
        <v>3197</v>
      </c>
      <c r="D20" s="204">
        <v>3509</v>
      </c>
      <c r="E20" s="204">
        <v>6241</v>
      </c>
      <c r="F20" s="204">
        <v>10795</v>
      </c>
      <c r="G20" s="204">
        <v>13657</v>
      </c>
      <c r="H20" s="204">
        <v>11560</v>
      </c>
      <c r="I20" s="204">
        <v>13606</v>
      </c>
      <c r="J20" s="204">
        <v>11136</v>
      </c>
      <c r="K20" s="204">
        <v>5060</v>
      </c>
      <c r="L20" s="204">
        <v>3895</v>
      </c>
      <c r="M20" s="204">
        <v>5591</v>
      </c>
      <c r="N20" s="203">
        <f t="shared" si="0"/>
        <v>77270</v>
      </c>
    </row>
    <row r="21" spans="1:14" ht="18" customHeight="1">
      <c r="A21" s="185" t="s">
        <v>50</v>
      </c>
      <c r="B21" s="204">
        <v>203</v>
      </c>
      <c r="C21" s="204">
        <v>213</v>
      </c>
      <c r="D21" s="204">
        <v>263</v>
      </c>
      <c r="E21" s="204">
        <v>262</v>
      </c>
      <c r="F21" s="204">
        <v>316</v>
      </c>
      <c r="G21" s="204">
        <v>539</v>
      </c>
      <c r="H21" s="204">
        <v>380</v>
      </c>
      <c r="I21" s="204">
        <v>406</v>
      </c>
      <c r="J21" s="204">
        <v>294</v>
      </c>
      <c r="K21" s="204">
        <v>312</v>
      </c>
      <c r="L21" s="204">
        <v>571</v>
      </c>
      <c r="M21" s="204">
        <v>536</v>
      </c>
      <c r="N21" s="203">
        <f t="shared" si="0"/>
        <v>2876</v>
      </c>
    </row>
    <row r="22" spans="1:14" ht="18" customHeight="1">
      <c r="A22" s="185" t="s">
        <v>23</v>
      </c>
      <c r="B22" s="204">
        <v>4637</v>
      </c>
      <c r="C22" s="204">
        <v>3905</v>
      </c>
      <c r="D22" s="204">
        <v>4653</v>
      </c>
      <c r="E22" s="204">
        <v>6661</v>
      </c>
      <c r="F22" s="204">
        <v>8138</v>
      </c>
      <c r="G22" s="204">
        <v>9255</v>
      </c>
      <c r="H22" s="204">
        <v>14884</v>
      </c>
      <c r="I22" s="204">
        <v>21714</v>
      </c>
      <c r="J22" s="204">
        <v>7829</v>
      </c>
      <c r="K22" s="204">
        <v>5693</v>
      </c>
      <c r="L22" s="204">
        <v>5303</v>
      </c>
      <c r="M22" s="204">
        <v>6123</v>
      </c>
      <c r="N22" s="203">
        <f t="shared" si="0"/>
        <v>81676</v>
      </c>
    </row>
    <row r="23" spans="1:14" ht="18" customHeight="1">
      <c r="A23" s="185" t="s">
        <v>47</v>
      </c>
      <c r="B23" s="204">
        <v>272</v>
      </c>
      <c r="C23" s="204">
        <v>342</v>
      </c>
      <c r="D23" s="204">
        <v>180</v>
      </c>
      <c r="E23" s="204">
        <v>374</v>
      </c>
      <c r="F23" s="204">
        <v>191</v>
      </c>
      <c r="G23" s="204">
        <v>335</v>
      </c>
      <c r="H23" s="204">
        <v>450</v>
      </c>
      <c r="I23" s="204">
        <v>460</v>
      </c>
      <c r="J23" s="204">
        <v>243</v>
      </c>
      <c r="K23" s="204">
        <v>252</v>
      </c>
      <c r="L23" s="204">
        <v>168</v>
      </c>
      <c r="M23" s="204">
        <v>351</v>
      </c>
      <c r="N23" s="203">
        <f t="shared" si="0"/>
        <v>2847</v>
      </c>
    </row>
    <row r="24" spans="1:14" ht="18" customHeight="1">
      <c r="A24" s="185" t="s">
        <v>16</v>
      </c>
      <c r="B24" s="204">
        <v>14155</v>
      </c>
      <c r="C24" s="204">
        <v>13864</v>
      </c>
      <c r="D24" s="204">
        <v>20061</v>
      </c>
      <c r="E24" s="204">
        <v>23310</v>
      </c>
      <c r="F24" s="204">
        <v>23702</v>
      </c>
      <c r="G24" s="204">
        <v>29492</v>
      </c>
      <c r="H24" s="204">
        <v>30385</v>
      </c>
      <c r="I24" s="204">
        <v>30134</v>
      </c>
      <c r="J24" s="204">
        <v>20538</v>
      </c>
      <c r="K24" s="204">
        <v>23114</v>
      </c>
      <c r="L24" s="204">
        <v>19527</v>
      </c>
      <c r="M24" s="204">
        <v>21419</v>
      </c>
      <c r="N24" s="203">
        <f t="shared" si="0"/>
        <v>205641</v>
      </c>
    </row>
    <row r="25" spans="1:14" ht="18" customHeight="1">
      <c r="A25" s="185" t="s">
        <v>49</v>
      </c>
      <c r="B25" s="204">
        <v>86</v>
      </c>
      <c r="C25" s="204">
        <v>77</v>
      </c>
      <c r="D25" s="204">
        <v>114</v>
      </c>
      <c r="E25" s="204">
        <v>232</v>
      </c>
      <c r="F25" s="204">
        <v>123</v>
      </c>
      <c r="G25" s="204">
        <v>286</v>
      </c>
      <c r="H25" s="204">
        <v>341</v>
      </c>
      <c r="I25" s="204">
        <v>410</v>
      </c>
      <c r="J25" s="204">
        <v>162</v>
      </c>
      <c r="K25" s="204">
        <v>172</v>
      </c>
      <c r="L25" s="204">
        <v>141</v>
      </c>
      <c r="M25" s="204">
        <v>162</v>
      </c>
      <c r="N25" s="203">
        <f t="shared" si="0"/>
        <v>1831</v>
      </c>
    </row>
    <row r="26" spans="1:14" ht="18" customHeight="1">
      <c r="A26" s="185" t="s">
        <v>43</v>
      </c>
      <c r="B26" s="204">
        <v>482</v>
      </c>
      <c r="C26" s="204">
        <v>536</v>
      </c>
      <c r="D26" s="204">
        <v>757</v>
      </c>
      <c r="E26" s="204">
        <v>1442</v>
      </c>
      <c r="F26" s="204">
        <v>4064</v>
      </c>
      <c r="G26" s="204">
        <v>4175</v>
      </c>
      <c r="H26" s="204">
        <v>4805</v>
      </c>
      <c r="I26" s="204">
        <v>4474</v>
      </c>
      <c r="J26" s="204">
        <v>1339</v>
      </c>
      <c r="K26" s="204">
        <v>560</v>
      </c>
      <c r="L26" s="204">
        <v>825</v>
      </c>
      <c r="M26" s="204">
        <v>458</v>
      </c>
      <c r="N26" s="203">
        <f t="shared" si="0"/>
        <v>22074</v>
      </c>
    </row>
    <row r="27" spans="1:14" ht="18" customHeight="1">
      <c r="A27" s="185" t="s">
        <v>52</v>
      </c>
      <c r="B27" s="204">
        <v>103</v>
      </c>
      <c r="C27" s="204">
        <v>56</v>
      </c>
      <c r="D27" s="204">
        <v>119</v>
      </c>
      <c r="E27" s="204">
        <v>204</v>
      </c>
      <c r="F27" s="204">
        <v>376</v>
      </c>
      <c r="G27" s="204">
        <v>147</v>
      </c>
      <c r="H27" s="204">
        <v>206</v>
      </c>
      <c r="I27" s="204">
        <v>529</v>
      </c>
      <c r="J27" s="204">
        <v>174</v>
      </c>
      <c r="K27" s="204">
        <v>85</v>
      </c>
      <c r="L27" s="204">
        <v>84</v>
      </c>
      <c r="M27" s="204">
        <v>191</v>
      </c>
      <c r="N27" s="203">
        <f t="shared" si="0"/>
        <v>1914</v>
      </c>
    </row>
    <row r="28" spans="1:14" ht="18" customHeight="1">
      <c r="A28" s="185" t="s">
        <v>29</v>
      </c>
      <c r="B28" s="204">
        <v>2568</v>
      </c>
      <c r="C28" s="204">
        <v>2565</v>
      </c>
      <c r="D28" s="204">
        <v>2662</v>
      </c>
      <c r="E28" s="204">
        <v>3233</v>
      </c>
      <c r="F28" s="204">
        <v>6519</v>
      </c>
      <c r="G28" s="204">
        <v>7138</v>
      </c>
      <c r="H28" s="204">
        <v>9580</v>
      </c>
      <c r="I28" s="204">
        <v>8383</v>
      </c>
      <c r="J28" s="204">
        <v>5791</v>
      </c>
      <c r="K28" s="204">
        <v>3702</v>
      </c>
      <c r="L28" s="204">
        <v>3248</v>
      </c>
      <c r="M28" s="204">
        <v>2548</v>
      </c>
      <c r="N28" s="203">
        <f t="shared" si="0"/>
        <v>48439</v>
      </c>
    </row>
    <row r="29" spans="1:14" ht="18" customHeight="1">
      <c r="A29" s="185" t="s">
        <v>34</v>
      </c>
      <c r="B29" s="204">
        <v>743</v>
      </c>
      <c r="C29" s="204">
        <v>759</v>
      </c>
      <c r="D29" s="204">
        <v>979</v>
      </c>
      <c r="E29" s="204">
        <v>1673</v>
      </c>
      <c r="F29" s="204">
        <v>2250</v>
      </c>
      <c r="G29" s="204">
        <v>3255</v>
      </c>
      <c r="H29" s="204">
        <v>4743</v>
      </c>
      <c r="I29" s="204">
        <v>3947</v>
      </c>
      <c r="J29" s="204">
        <v>1908</v>
      </c>
      <c r="K29" s="204">
        <v>1210</v>
      </c>
      <c r="L29" s="204">
        <v>1059</v>
      </c>
      <c r="M29" s="204">
        <v>1194</v>
      </c>
      <c r="N29" s="203">
        <f t="shared" si="0"/>
        <v>20257</v>
      </c>
    </row>
    <row r="30" spans="1:14" ht="18" customHeight="1">
      <c r="A30" s="185" t="s">
        <v>14</v>
      </c>
      <c r="B30" s="204">
        <v>20168</v>
      </c>
      <c r="C30" s="204">
        <v>17872</v>
      </c>
      <c r="D30" s="204">
        <v>19803</v>
      </c>
      <c r="E30" s="204">
        <v>26510</v>
      </c>
      <c r="F30" s="204">
        <v>49837</v>
      </c>
      <c r="G30" s="204">
        <v>42269</v>
      </c>
      <c r="H30" s="204">
        <v>42501</v>
      </c>
      <c r="I30" s="204">
        <v>50244</v>
      </c>
      <c r="J30" s="204">
        <v>33669</v>
      </c>
      <c r="K30" s="204">
        <v>23945</v>
      </c>
      <c r="L30" s="204">
        <v>21741</v>
      </c>
      <c r="M30" s="204">
        <v>16163</v>
      </c>
      <c r="N30" s="203">
        <f t="shared" si="0"/>
        <v>302873</v>
      </c>
    </row>
    <row r="31" spans="1:14" ht="18" customHeight="1">
      <c r="A31" s="185" t="s">
        <v>38</v>
      </c>
      <c r="B31" s="204">
        <v>517</v>
      </c>
      <c r="C31" s="204">
        <v>382</v>
      </c>
      <c r="D31" s="204">
        <v>685</v>
      </c>
      <c r="E31" s="204">
        <v>903</v>
      </c>
      <c r="F31" s="204">
        <v>1074</v>
      </c>
      <c r="G31" s="204">
        <v>1019</v>
      </c>
      <c r="H31" s="204">
        <v>753</v>
      </c>
      <c r="I31" s="204">
        <v>1615</v>
      </c>
      <c r="J31" s="204">
        <v>1768</v>
      </c>
      <c r="K31" s="204">
        <v>815</v>
      </c>
      <c r="L31" s="204">
        <v>808</v>
      </c>
      <c r="M31" s="204">
        <v>577</v>
      </c>
      <c r="N31" s="203">
        <f t="shared" si="0"/>
        <v>8716</v>
      </c>
    </row>
    <row r="32" spans="1:14" ht="18" customHeight="1">
      <c r="A32" s="185" t="s">
        <v>41</v>
      </c>
      <c r="B32" s="204">
        <v>1178</v>
      </c>
      <c r="C32" s="204">
        <v>1262</v>
      </c>
      <c r="D32" s="204">
        <v>1358</v>
      </c>
      <c r="E32" s="204">
        <v>1704</v>
      </c>
      <c r="F32" s="204">
        <v>1677</v>
      </c>
      <c r="G32" s="204">
        <v>1331</v>
      </c>
      <c r="H32" s="204">
        <v>1481</v>
      </c>
      <c r="I32" s="204">
        <v>1395</v>
      </c>
      <c r="J32" s="204">
        <v>1453</v>
      </c>
      <c r="K32" s="204">
        <v>1191</v>
      </c>
      <c r="L32" s="204">
        <v>1404</v>
      </c>
      <c r="M32" s="204">
        <v>838</v>
      </c>
      <c r="N32" s="203">
        <f t="shared" si="0"/>
        <v>12839</v>
      </c>
    </row>
    <row r="33" spans="1:14" ht="18" customHeight="1">
      <c r="A33" s="185" t="s">
        <v>42</v>
      </c>
      <c r="B33" s="204">
        <v>145</v>
      </c>
      <c r="C33" s="204">
        <v>143</v>
      </c>
      <c r="D33" s="204">
        <v>197</v>
      </c>
      <c r="E33" s="204">
        <v>280</v>
      </c>
      <c r="F33" s="204">
        <v>408</v>
      </c>
      <c r="G33" s="204">
        <v>519</v>
      </c>
      <c r="H33" s="204">
        <v>583</v>
      </c>
      <c r="I33" s="204">
        <v>503</v>
      </c>
      <c r="J33" s="204">
        <v>429</v>
      </c>
      <c r="K33" s="204">
        <v>529</v>
      </c>
      <c r="L33" s="204">
        <v>373</v>
      </c>
      <c r="M33" s="204">
        <v>531</v>
      </c>
      <c r="N33" s="203">
        <f t="shared" si="0"/>
        <v>3207</v>
      </c>
    </row>
    <row r="34" spans="1:14" ht="18" customHeight="1">
      <c r="A34" s="185" t="s">
        <v>44</v>
      </c>
      <c r="B34" s="204">
        <v>229</v>
      </c>
      <c r="C34" s="204">
        <v>349</v>
      </c>
      <c r="D34" s="204">
        <v>318</v>
      </c>
      <c r="E34" s="204">
        <v>403</v>
      </c>
      <c r="F34" s="204">
        <v>705</v>
      </c>
      <c r="G34" s="204">
        <v>548</v>
      </c>
      <c r="H34" s="204">
        <v>894</v>
      </c>
      <c r="I34" s="204">
        <v>839</v>
      </c>
      <c r="J34" s="204">
        <v>605</v>
      </c>
      <c r="K34" s="204">
        <v>535</v>
      </c>
      <c r="L34" s="204">
        <v>541</v>
      </c>
      <c r="M34" s="204">
        <v>284</v>
      </c>
      <c r="N34" s="203">
        <f t="shared" si="0"/>
        <v>4890</v>
      </c>
    </row>
    <row r="35" spans="1:14" ht="18" customHeight="1">
      <c r="A35" s="185" t="s">
        <v>30</v>
      </c>
      <c r="B35" s="204">
        <v>3596</v>
      </c>
      <c r="C35" s="204">
        <v>4057</v>
      </c>
      <c r="D35" s="204">
        <v>5289</v>
      </c>
      <c r="E35" s="204">
        <v>8048</v>
      </c>
      <c r="F35" s="204">
        <v>8049</v>
      </c>
      <c r="G35" s="204">
        <v>10737</v>
      </c>
      <c r="H35" s="204">
        <v>17721</v>
      </c>
      <c r="I35" s="204">
        <v>10016</v>
      </c>
      <c r="J35" s="204">
        <v>9425</v>
      </c>
      <c r="K35" s="204">
        <v>6760</v>
      </c>
      <c r="L35" s="204">
        <v>4258</v>
      </c>
      <c r="M35" s="204">
        <v>6114</v>
      </c>
      <c r="N35" s="203">
        <f t="shared" si="0"/>
        <v>76938</v>
      </c>
    </row>
    <row r="36" spans="1:14" ht="18" customHeight="1">
      <c r="A36" s="185" t="s">
        <v>26</v>
      </c>
      <c r="B36" s="204">
        <v>4309</v>
      </c>
      <c r="C36" s="204">
        <v>3871</v>
      </c>
      <c r="D36" s="204">
        <v>4531</v>
      </c>
      <c r="E36" s="204">
        <v>5916</v>
      </c>
      <c r="F36" s="204">
        <v>8176</v>
      </c>
      <c r="G36" s="204">
        <v>6538</v>
      </c>
      <c r="H36" s="204">
        <v>6874</v>
      </c>
      <c r="I36" s="204">
        <v>7055</v>
      </c>
      <c r="J36" s="204">
        <v>7592</v>
      </c>
      <c r="K36" s="204">
        <v>6457</v>
      </c>
      <c r="L36" s="204">
        <v>6056</v>
      </c>
      <c r="M36" s="204">
        <v>4666</v>
      </c>
      <c r="N36" s="203">
        <f t="shared" si="0"/>
        <v>54862</v>
      </c>
    </row>
    <row r="37" spans="1:14" ht="18" customHeight="1">
      <c r="A37" s="185" t="s">
        <v>19</v>
      </c>
      <c r="B37" s="204">
        <v>8720</v>
      </c>
      <c r="C37" s="204">
        <v>9470</v>
      </c>
      <c r="D37" s="204">
        <v>11597</v>
      </c>
      <c r="E37" s="204">
        <v>12079</v>
      </c>
      <c r="F37" s="204">
        <v>15772</v>
      </c>
      <c r="G37" s="204">
        <v>17501</v>
      </c>
      <c r="H37" s="204">
        <v>19502</v>
      </c>
      <c r="I37" s="204">
        <v>21605</v>
      </c>
      <c r="J37" s="204">
        <v>18458</v>
      </c>
      <c r="K37" s="204">
        <v>12167</v>
      </c>
      <c r="L37" s="204">
        <v>10423</v>
      </c>
      <c r="M37" s="204">
        <v>10763</v>
      </c>
      <c r="N37" s="203">
        <f t="shared" si="0"/>
        <v>134704</v>
      </c>
    </row>
    <row r="38" spans="1:14" ht="18" customHeight="1">
      <c r="A38" s="185" t="s">
        <v>80</v>
      </c>
      <c r="B38" s="204">
        <v>4220</v>
      </c>
      <c r="C38" s="204">
        <v>4689</v>
      </c>
      <c r="D38" s="204">
        <v>6299</v>
      </c>
      <c r="E38" s="204">
        <v>7354</v>
      </c>
      <c r="F38" s="204">
        <v>10800</v>
      </c>
      <c r="G38" s="204">
        <v>10489</v>
      </c>
      <c r="H38" s="204">
        <v>12461</v>
      </c>
      <c r="I38" s="204">
        <v>11165</v>
      </c>
      <c r="J38" s="204">
        <v>11050</v>
      </c>
      <c r="K38" s="204">
        <v>8179</v>
      </c>
      <c r="L38" s="204">
        <v>6871</v>
      </c>
      <c r="M38" s="204">
        <v>7048</v>
      </c>
      <c r="N38" s="203">
        <f t="shared" si="0"/>
        <v>78527</v>
      </c>
    </row>
    <row r="39" spans="1:14" ht="18" customHeight="1">
      <c r="A39" s="185" t="s">
        <v>46</v>
      </c>
      <c r="B39" s="204">
        <v>231</v>
      </c>
      <c r="C39" s="204">
        <v>237</v>
      </c>
      <c r="D39" s="204">
        <v>231</v>
      </c>
      <c r="E39" s="204">
        <v>639</v>
      </c>
      <c r="F39" s="204">
        <v>767</v>
      </c>
      <c r="G39" s="204">
        <v>755</v>
      </c>
      <c r="H39" s="204">
        <v>330</v>
      </c>
      <c r="I39" s="204">
        <v>529</v>
      </c>
      <c r="J39" s="204">
        <v>410</v>
      </c>
      <c r="K39" s="204">
        <v>473</v>
      </c>
      <c r="L39" s="204">
        <v>309</v>
      </c>
      <c r="M39" s="204">
        <v>440</v>
      </c>
      <c r="N39" s="203">
        <f t="shared" si="0"/>
        <v>4129</v>
      </c>
    </row>
    <row r="40" spans="1:14" ht="30" customHeight="1">
      <c r="A40" s="185" t="s">
        <v>35</v>
      </c>
      <c r="B40" s="204">
        <v>509</v>
      </c>
      <c r="C40" s="204">
        <v>492</v>
      </c>
      <c r="D40" s="204">
        <v>781</v>
      </c>
      <c r="E40" s="204">
        <v>1065</v>
      </c>
      <c r="F40" s="204">
        <v>2018</v>
      </c>
      <c r="G40" s="204">
        <v>2906</v>
      </c>
      <c r="H40" s="204">
        <v>3822</v>
      </c>
      <c r="I40" s="204">
        <v>3257</v>
      </c>
      <c r="J40" s="204">
        <v>1618</v>
      </c>
      <c r="K40" s="204">
        <v>1009</v>
      </c>
      <c r="L40" s="204">
        <v>778</v>
      </c>
      <c r="M40" s="204">
        <v>856</v>
      </c>
      <c r="N40" s="203">
        <f t="shared" si="0"/>
        <v>16468</v>
      </c>
    </row>
    <row r="41" spans="1:14" ht="18" customHeight="1">
      <c r="A41" s="185" t="s">
        <v>28</v>
      </c>
      <c r="B41" s="204">
        <v>3480</v>
      </c>
      <c r="C41" s="204">
        <v>3960</v>
      </c>
      <c r="D41" s="204">
        <v>5287</v>
      </c>
      <c r="E41" s="204">
        <v>5650</v>
      </c>
      <c r="F41" s="204">
        <v>8015</v>
      </c>
      <c r="G41" s="204">
        <v>6828</v>
      </c>
      <c r="H41" s="204">
        <v>8309</v>
      </c>
      <c r="I41" s="204">
        <v>7379</v>
      </c>
      <c r="J41" s="204">
        <v>9022</v>
      </c>
      <c r="K41" s="204">
        <v>6697</v>
      </c>
      <c r="L41" s="204">
        <v>5784</v>
      </c>
      <c r="M41" s="204">
        <v>5752</v>
      </c>
      <c r="N41" s="203">
        <f t="shared" si="0"/>
        <v>57930</v>
      </c>
    </row>
    <row r="42" spans="1:14" ht="18" customHeight="1">
      <c r="A42" s="185" t="s">
        <v>39</v>
      </c>
      <c r="B42" s="204">
        <v>1034</v>
      </c>
      <c r="C42" s="204">
        <v>712</v>
      </c>
      <c r="D42" s="204">
        <v>1093</v>
      </c>
      <c r="E42" s="204">
        <v>1378</v>
      </c>
      <c r="F42" s="204">
        <v>1759</v>
      </c>
      <c r="G42" s="204">
        <v>1551</v>
      </c>
      <c r="H42" s="204">
        <v>2774</v>
      </c>
      <c r="I42" s="204">
        <v>2563</v>
      </c>
      <c r="J42" s="204">
        <v>2636</v>
      </c>
      <c r="K42" s="204">
        <v>2853</v>
      </c>
      <c r="L42" s="204">
        <v>2616</v>
      </c>
      <c r="M42" s="204">
        <v>3203</v>
      </c>
      <c r="N42" s="203">
        <f t="shared" si="0"/>
        <v>15500</v>
      </c>
    </row>
    <row r="43" spans="1:14" ht="18" customHeight="1">
      <c r="A43" s="185" t="s">
        <v>24</v>
      </c>
      <c r="B43" s="204">
        <v>43420</v>
      </c>
      <c r="C43" s="204">
        <v>17251</v>
      </c>
      <c r="D43" s="204">
        <v>22959</v>
      </c>
      <c r="E43" s="204">
        <v>27691</v>
      </c>
      <c r="F43" s="204">
        <v>45175</v>
      </c>
      <c r="G43" s="204">
        <v>38071</v>
      </c>
      <c r="H43" s="204">
        <v>57293</v>
      </c>
      <c r="I43" s="204">
        <v>62391</v>
      </c>
      <c r="J43" s="204">
        <v>32071</v>
      </c>
      <c r="K43" s="204">
        <v>29219</v>
      </c>
      <c r="L43" s="204">
        <v>30273</v>
      </c>
      <c r="M43" s="204">
        <v>30026</v>
      </c>
      <c r="N43" s="203">
        <f t="shared" si="0"/>
        <v>346322</v>
      </c>
    </row>
    <row r="44" spans="1:14" ht="18" customHeight="1">
      <c r="A44" s="185" t="s">
        <v>17</v>
      </c>
      <c r="B44" s="204">
        <v>17363</v>
      </c>
      <c r="C44" s="204">
        <v>15816</v>
      </c>
      <c r="D44" s="204">
        <v>17167</v>
      </c>
      <c r="E44" s="204">
        <v>18469</v>
      </c>
      <c r="F44" s="204">
        <v>19506</v>
      </c>
      <c r="G44" s="204">
        <v>19107</v>
      </c>
      <c r="H44" s="204">
        <v>25617</v>
      </c>
      <c r="I44" s="204">
        <v>30899</v>
      </c>
      <c r="J44" s="204">
        <v>28641</v>
      </c>
      <c r="K44" s="204">
        <v>31561</v>
      </c>
      <c r="L44" s="204">
        <v>30750</v>
      </c>
      <c r="M44" s="204">
        <v>29013</v>
      </c>
      <c r="N44" s="203">
        <f t="shared" si="0"/>
        <v>192585</v>
      </c>
    </row>
    <row r="45" spans="1:14" ht="18" customHeight="1">
      <c r="A45" s="185" t="s">
        <v>18</v>
      </c>
      <c r="B45" s="204">
        <v>34111</v>
      </c>
      <c r="C45" s="204">
        <v>30526</v>
      </c>
      <c r="D45" s="204">
        <v>40014</v>
      </c>
      <c r="E45" s="204">
        <v>32349</v>
      </c>
      <c r="F45" s="204">
        <v>42426</v>
      </c>
      <c r="G45" s="204">
        <v>38540</v>
      </c>
      <c r="H45" s="204">
        <v>45763</v>
      </c>
      <c r="I45" s="204">
        <v>49378</v>
      </c>
      <c r="J45" s="204">
        <v>39189</v>
      </c>
      <c r="K45" s="204">
        <v>33671</v>
      </c>
      <c r="L45" s="204">
        <v>42525</v>
      </c>
      <c r="M45" s="204">
        <v>41059</v>
      </c>
      <c r="N45" s="203">
        <f t="shared" si="0"/>
        <v>352296</v>
      </c>
    </row>
    <row r="46" spans="1:14" ht="18" customHeight="1">
      <c r="A46" s="185" t="s">
        <v>81</v>
      </c>
      <c r="B46" s="204">
        <v>980</v>
      </c>
      <c r="C46" s="204">
        <v>984</v>
      </c>
      <c r="D46" s="204">
        <v>1072</v>
      </c>
      <c r="E46" s="204">
        <v>853</v>
      </c>
      <c r="F46" s="204">
        <v>904</v>
      </c>
      <c r="G46" s="204">
        <v>975</v>
      </c>
      <c r="H46" s="204">
        <v>1406</v>
      </c>
      <c r="I46" s="204">
        <v>1755</v>
      </c>
      <c r="J46" s="204">
        <v>1248</v>
      </c>
      <c r="K46" s="204">
        <v>1579</v>
      </c>
      <c r="L46" s="204">
        <v>1209</v>
      </c>
      <c r="M46" s="204">
        <v>784</v>
      </c>
      <c r="N46" s="203">
        <f t="shared" si="0"/>
        <v>10177</v>
      </c>
    </row>
    <row r="47" spans="1:14" ht="18" customHeight="1">
      <c r="A47" s="185" t="s">
        <v>82</v>
      </c>
      <c r="B47" s="204">
        <v>607</v>
      </c>
      <c r="C47" s="204">
        <v>614</v>
      </c>
      <c r="D47" s="204">
        <v>497</v>
      </c>
      <c r="E47" s="204">
        <v>685</v>
      </c>
      <c r="F47" s="204">
        <v>805</v>
      </c>
      <c r="G47" s="204">
        <v>1522</v>
      </c>
      <c r="H47" s="204">
        <v>1880</v>
      </c>
      <c r="I47" s="204">
        <v>1703</v>
      </c>
      <c r="J47" s="204">
        <v>1364</v>
      </c>
      <c r="K47" s="204">
        <v>1173</v>
      </c>
      <c r="L47" s="204">
        <v>1139</v>
      </c>
      <c r="M47" s="204">
        <v>972</v>
      </c>
      <c r="N47" s="203">
        <f t="shared" si="0"/>
        <v>9677</v>
      </c>
    </row>
    <row r="48" spans="1:14" ht="18" customHeight="1">
      <c r="A48" s="185" t="s">
        <v>55</v>
      </c>
      <c r="B48" s="204">
        <v>33</v>
      </c>
      <c r="C48" s="204">
        <v>150</v>
      </c>
      <c r="D48" s="204">
        <v>38</v>
      </c>
      <c r="E48" s="204">
        <v>81</v>
      </c>
      <c r="F48" s="204">
        <v>60</v>
      </c>
      <c r="G48" s="204">
        <v>91</v>
      </c>
      <c r="H48" s="204">
        <v>87</v>
      </c>
      <c r="I48" s="204">
        <v>105</v>
      </c>
      <c r="J48" s="204">
        <v>133</v>
      </c>
      <c r="K48" s="204">
        <v>75</v>
      </c>
      <c r="L48" s="204">
        <v>29</v>
      </c>
      <c r="M48" s="204">
        <v>25</v>
      </c>
      <c r="N48" s="203">
        <f t="shared" si="0"/>
        <v>778</v>
      </c>
    </row>
    <row r="49" spans="1:14" ht="18" customHeight="1">
      <c r="A49" s="185" t="s">
        <v>83</v>
      </c>
      <c r="B49" s="204">
        <v>574</v>
      </c>
      <c r="C49" s="204">
        <v>464</v>
      </c>
      <c r="D49" s="204">
        <v>459</v>
      </c>
      <c r="E49" s="204">
        <v>604</v>
      </c>
      <c r="F49" s="204">
        <v>745</v>
      </c>
      <c r="G49" s="204">
        <v>1431</v>
      </c>
      <c r="H49" s="204">
        <v>1793</v>
      </c>
      <c r="I49" s="204">
        <v>1598</v>
      </c>
      <c r="J49" s="204">
        <v>1231</v>
      </c>
      <c r="K49" s="204">
        <v>1098</v>
      </c>
      <c r="L49" s="204">
        <v>1110</v>
      </c>
      <c r="M49" s="204">
        <v>947</v>
      </c>
      <c r="N49" s="203">
        <f t="shared" si="0"/>
        <v>8899</v>
      </c>
    </row>
    <row r="50" spans="1:14" ht="18" customHeight="1">
      <c r="A50" s="185" t="s">
        <v>84</v>
      </c>
      <c r="B50" s="204">
        <v>5172</v>
      </c>
      <c r="C50" s="204">
        <v>5385</v>
      </c>
      <c r="D50" s="204">
        <v>6316</v>
      </c>
      <c r="E50" s="204">
        <v>8634</v>
      </c>
      <c r="F50" s="204">
        <v>15273</v>
      </c>
      <c r="G50" s="204">
        <v>17623</v>
      </c>
      <c r="H50" s="204">
        <v>20916</v>
      </c>
      <c r="I50" s="204">
        <v>21279</v>
      </c>
      <c r="J50" s="204">
        <v>17920</v>
      </c>
      <c r="K50" s="204">
        <v>12023</v>
      </c>
      <c r="L50" s="204">
        <v>8504</v>
      </c>
      <c r="M50" s="204">
        <v>8461</v>
      </c>
      <c r="N50" s="203">
        <f t="shared" si="0"/>
        <v>118518</v>
      </c>
    </row>
    <row r="51" spans="1:14" ht="18" customHeight="1">
      <c r="A51" s="185" t="s">
        <v>85</v>
      </c>
      <c r="B51" s="204">
        <v>4172</v>
      </c>
      <c r="C51" s="204">
        <v>4447</v>
      </c>
      <c r="D51" s="204">
        <v>5410</v>
      </c>
      <c r="E51" s="204">
        <v>6823</v>
      </c>
      <c r="F51" s="204">
        <v>13135</v>
      </c>
      <c r="G51" s="204">
        <v>15100</v>
      </c>
      <c r="H51" s="204">
        <v>17945</v>
      </c>
      <c r="I51" s="204">
        <v>17869</v>
      </c>
      <c r="J51" s="204">
        <v>15010</v>
      </c>
      <c r="K51" s="204">
        <v>10130</v>
      </c>
      <c r="L51" s="204">
        <v>6849</v>
      </c>
      <c r="M51" s="204">
        <v>6973</v>
      </c>
      <c r="N51" s="203">
        <f t="shared" si="0"/>
        <v>99911</v>
      </c>
    </row>
    <row r="52" spans="1:14" ht="18" customHeight="1">
      <c r="A52" s="185" t="s">
        <v>45</v>
      </c>
      <c r="B52" s="204">
        <v>678</v>
      </c>
      <c r="C52" s="204">
        <v>632</v>
      </c>
      <c r="D52" s="204">
        <v>759</v>
      </c>
      <c r="E52" s="204">
        <v>788</v>
      </c>
      <c r="F52" s="204">
        <v>1772</v>
      </c>
      <c r="G52" s="204">
        <v>1594</v>
      </c>
      <c r="H52" s="204">
        <v>1836</v>
      </c>
      <c r="I52" s="204">
        <v>1702</v>
      </c>
      <c r="J52" s="204">
        <v>1762</v>
      </c>
      <c r="K52" s="204">
        <v>857</v>
      </c>
      <c r="L52" s="204">
        <v>712</v>
      </c>
      <c r="M52" s="204">
        <v>555</v>
      </c>
      <c r="N52" s="203">
        <f t="shared" si="0"/>
        <v>11523</v>
      </c>
    </row>
    <row r="53" spans="1:14" ht="18" customHeight="1">
      <c r="A53" s="185" t="s">
        <v>21</v>
      </c>
      <c r="B53" s="204">
        <v>3494</v>
      </c>
      <c r="C53" s="204">
        <v>3815</v>
      </c>
      <c r="D53" s="204">
        <v>4651</v>
      </c>
      <c r="E53" s="204">
        <v>6035</v>
      </c>
      <c r="F53" s="204">
        <v>11363</v>
      </c>
      <c r="G53" s="204">
        <v>13502</v>
      </c>
      <c r="H53" s="204">
        <v>16100</v>
      </c>
      <c r="I53" s="204">
        <v>16157</v>
      </c>
      <c r="J53" s="204">
        <v>13248</v>
      </c>
      <c r="K53" s="204">
        <v>9273</v>
      </c>
      <c r="L53" s="204">
        <v>6137</v>
      </c>
      <c r="M53" s="204">
        <v>6418</v>
      </c>
      <c r="N53" s="203">
        <f t="shared" si="0"/>
        <v>88365</v>
      </c>
    </row>
    <row r="54" spans="1:14" ht="30" customHeight="1">
      <c r="A54" s="185" t="s">
        <v>86</v>
      </c>
      <c r="B54" s="204"/>
      <c r="C54" s="204"/>
      <c r="D54" s="204"/>
      <c r="E54" s="204">
        <v>0</v>
      </c>
      <c r="F54" s="204">
        <v>0</v>
      </c>
      <c r="G54" s="204">
        <v>4</v>
      </c>
      <c r="H54" s="204">
        <v>9</v>
      </c>
      <c r="I54" s="204">
        <v>10</v>
      </c>
      <c r="J54" s="204">
        <v>0</v>
      </c>
      <c r="K54" s="204"/>
      <c r="L54" s="204"/>
      <c r="M54" s="204"/>
      <c r="N54" s="203">
        <f t="shared" si="0"/>
        <v>23</v>
      </c>
    </row>
    <row r="55" spans="1:14" ht="30" customHeight="1">
      <c r="A55" s="185" t="s">
        <v>87</v>
      </c>
      <c r="B55" s="204">
        <v>1000</v>
      </c>
      <c r="C55" s="204">
        <v>938</v>
      </c>
      <c r="D55" s="204">
        <v>906</v>
      </c>
      <c r="E55" s="204">
        <v>1811</v>
      </c>
      <c r="F55" s="204">
        <v>2138</v>
      </c>
      <c r="G55" s="204">
        <v>2523</v>
      </c>
      <c r="H55" s="204">
        <v>2971</v>
      </c>
      <c r="I55" s="204">
        <v>3410</v>
      </c>
      <c r="J55" s="204">
        <v>2910</v>
      </c>
      <c r="K55" s="204">
        <v>1893</v>
      </c>
      <c r="L55" s="204">
        <v>1655</v>
      </c>
      <c r="M55" s="204">
        <v>1488</v>
      </c>
      <c r="N55" s="203">
        <f t="shared" si="0"/>
        <v>18607</v>
      </c>
    </row>
    <row r="56" spans="1:14" ht="18" customHeight="1">
      <c r="A56" s="185" t="s">
        <v>54</v>
      </c>
      <c r="B56" s="204">
        <v>163</v>
      </c>
      <c r="C56" s="204">
        <v>182</v>
      </c>
      <c r="D56" s="204">
        <v>173</v>
      </c>
      <c r="E56" s="204">
        <v>326</v>
      </c>
      <c r="F56" s="204">
        <v>442</v>
      </c>
      <c r="G56" s="204">
        <v>685</v>
      </c>
      <c r="H56" s="204">
        <v>667</v>
      </c>
      <c r="I56" s="204">
        <v>909</v>
      </c>
      <c r="J56" s="204">
        <v>1017</v>
      </c>
      <c r="K56" s="204">
        <v>326</v>
      </c>
      <c r="L56" s="204">
        <v>229</v>
      </c>
      <c r="M56" s="204">
        <v>150</v>
      </c>
      <c r="N56" s="203">
        <f t="shared" si="0"/>
        <v>4564</v>
      </c>
    </row>
    <row r="57" spans="1:14" ht="42.95" customHeight="1">
      <c r="A57" s="185" t="s">
        <v>88</v>
      </c>
      <c r="B57" s="204">
        <v>837</v>
      </c>
      <c r="C57" s="204">
        <v>756</v>
      </c>
      <c r="D57" s="204">
        <v>733</v>
      </c>
      <c r="E57" s="204">
        <v>1485</v>
      </c>
      <c r="F57" s="204">
        <v>1696</v>
      </c>
      <c r="G57" s="204">
        <v>1838</v>
      </c>
      <c r="H57" s="204">
        <v>2304</v>
      </c>
      <c r="I57" s="204">
        <v>2501</v>
      </c>
      <c r="J57" s="204">
        <v>1893</v>
      </c>
      <c r="K57" s="204">
        <v>1567</v>
      </c>
      <c r="L57" s="204">
        <v>1426</v>
      </c>
      <c r="M57" s="204">
        <v>1338</v>
      </c>
      <c r="N57" s="203">
        <f t="shared" si="0"/>
        <v>14043</v>
      </c>
    </row>
    <row r="58" spans="1:14" ht="18" customHeight="1">
      <c r="A58" s="185" t="s">
        <v>89</v>
      </c>
      <c r="B58" s="204">
        <v>9789</v>
      </c>
      <c r="C58" s="204">
        <v>8524</v>
      </c>
      <c r="D58" s="204">
        <v>11700</v>
      </c>
      <c r="E58" s="204">
        <v>17217</v>
      </c>
      <c r="F58" s="204">
        <v>26294</v>
      </c>
      <c r="G58" s="204">
        <v>36581</v>
      </c>
      <c r="H58" s="204">
        <v>62260</v>
      </c>
      <c r="I58" s="204">
        <v>60277</v>
      </c>
      <c r="J58" s="204">
        <v>37030</v>
      </c>
      <c r="K58" s="204">
        <v>24218</v>
      </c>
      <c r="L58" s="204">
        <v>13900</v>
      </c>
      <c r="M58" s="204">
        <v>14793</v>
      </c>
      <c r="N58" s="203">
        <f t="shared" si="0"/>
        <v>269672</v>
      </c>
    </row>
    <row r="59" spans="1:14" ht="18" customHeight="1">
      <c r="A59" s="185" t="s">
        <v>48</v>
      </c>
      <c r="B59" s="204">
        <v>946</v>
      </c>
      <c r="C59" s="204">
        <v>1345</v>
      </c>
      <c r="D59" s="204">
        <v>1917</v>
      </c>
      <c r="E59" s="204">
        <v>1895</v>
      </c>
      <c r="F59" s="204">
        <v>4125</v>
      </c>
      <c r="G59" s="204">
        <v>4606</v>
      </c>
      <c r="H59" s="204">
        <v>4507</v>
      </c>
      <c r="I59" s="204">
        <v>4145</v>
      </c>
      <c r="J59" s="204">
        <v>4411</v>
      </c>
      <c r="K59" s="204">
        <v>3002</v>
      </c>
      <c r="L59" s="204">
        <v>1932</v>
      </c>
      <c r="M59" s="204">
        <v>1511</v>
      </c>
      <c r="N59" s="203">
        <f t="shared" si="0"/>
        <v>27897</v>
      </c>
    </row>
    <row r="60" spans="1:14" ht="18" customHeight="1">
      <c r="A60" s="185" t="s">
        <v>53</v>
      </c>
      <c r="B60" s="204">
        <v>1501</v>
      </c>
      <c r="C60" s="204">
        <v>1406</v>
      </c>
      <c r="D60" s="204">
        <v>2359</v>
      </c>
      <c r="E60" s="204">
        <v>3236</v>
      </c>
      <c r="F60" s="204">
        <v>5750</v>
      </c>
      <c r="G60" s="204">
        <v>4822</v>
      </c>
      <c r="H60" s="204">
        <v>5093</v>
      </c>
      <c r="I60" s="204">
        <v>6555</v>
      </c>
      <c r="J60" s="204">
        <v>5941</v>
      </c>
      <c r="K60" s="204">
        <v>3709</v>
      </c>
      <c r="L60" s="204">
        <v>2153</v>
      </c>
      <c r="M60" s="204">
        <v>2048</v>
      </c>
      <c r="N60" s="203">
        <f t="shared" si="0"/>
        <v>36663</v>
      </c>
    </row>
    <row r="61" spans="1:14" ht="18" customHeight="1">
      <c r="A61" s="185" t="s">
        <v>56</v>
      </c>
      <c r="B61" s="204">
        <v>261</v>
      </c>
      <c r="C61" s="204">
        <v>249</v>
      </c>
      <c r="D61" s="204">
        <v>181</v>
      </c>
      <c r="E61" s="204">
        <v>209</v>
      </c>
      <c r="F61" s="204">
        <v>2002</v>
      </c>
      <c r="G61" s="204">
        <v>2702</v>
      </c>
      <c r="H61" s="204">
        <v>2793</v>
      </c>
      <c r="I61" s="204">
        <v>2835</v>
      </c>
      <c r="J61" s="204">
        <v>1407</v>
      </c>
      <c r="K61" s="204">
        <v>1029</v>
      </c>
      <c r="L61" s="204">
        <v>385</v>
      </c>
      <c r="M61" s="204">
        <v>207</v>
      </c>
      <c r="N61" s="203">
        <f t="shared" si="0"/>
        <v>12639</v>
      </c>
    </row>
    <row r="62" spans="1:14" ht="18" customHeight="1">
      <c r="A62" s="185" t="s">
        <v>33</v>
      </c>
      <c r="B62" s="204">
        <v>2907</v>
      </c>
      <c r="C62" s="204">
        <v>1855</v>
      </c>
      <c r="D62" s="204">
        <v>1771</v>
      </c>
      <c r="E62" s="204">
        <v>5375</v>
      </c>
      <c r="F62" s="204">
        <v>6197</v>
      </c>
      <c r="G62" s="204">
        <v>15282</v>
      </c>
      <c r="H62" s="204">
        <v>40320</v>
      </c>
      <c r="I62" s="204">
        <v>36992</v>
      </c>
      <c r="J62" s="204">
        <v>16402</v>
      </c>
      <c r="K62" s="204">
        <v>7944</v>
      </c>
      <c r="L62" s="204">
        <v>3155</v>
      </c>
      <c r="M62" s="204">
        <v>5824</v>
      </c>
      <c r="N62" s="203">
        <f t="shared" si="0"/>
        <v>127101</v>
      </c>
    </row>
    <row r="63" spans="1:14" ht="18" customHeight="1">
      <c r="A63" s="185" t="s">
        <v>90</v>
      </c>
      <c r="B63" s="204">
        <v>4174</v>
      </c>
      <c r="C63" s="204">
        <v>3669</v>
      </c>
      <c r="D63" s="204">
        <v>5472</v>
      </c>
      <c r="E63" s="204">
        <v>6502</v>
      </c>
      <c r="F63" s="204">
        <v>8220</v>
      </c>
      <c r="G63" s="204">
        <v>9169</v>
      </c>
      <c r="H63" s="204">
        <v>9547</v>
      </c>
      <c r="I63" s="204">
        <v>9750</v>
      </c>
      <c r="J63" s="204">
        <v>8869</v>
      </c>
      <c r="K63" s="204">
        <v>8534</v>
      </c>
      <c r="L63" s="204">
        <v>6275</v>
      </c>
      <c r="M63" s="204">
        <v>5203</v>
      </c>
      <c r="N63" s="203">
        <f t="shared" si="0"/>
        <v>65372</v>
      </c>
    </row>
    <row r="64" spans="1:14" ht="42.95" customHeight="1">
      <c r="A64" s="185" t="s">
        <v>91</v>
      </c>
      <c r="B64" s="204">
        <v>568</v>
      </c>
      <c r="C64" s="204">
        <v>399</v>
      </c>
      <c r="D64" s="204">
        <v>467</v>
      </c>
      <c r="E64" s="204">
        <v>1187</v>
      </c>
      <c r="F64" s="204">
        <v>2790</v>
      </c>
      <c r="G64" s="204">
        <v>2302</v>
      </c>
      <c r="H64" s="204">
        <v>3206</v>
      </c>
      <c r="I64" s="204">
        <v>3628</v>
      </c>
      <c r="J64" s="204">
        <v>1982</v>
      </c>
      <c r="K64" s="204">
        <v>1371</v>
      </c>
      <c r="L64" s="204">
        <v>1707</v>
      </c>
      <c r="M64" s="204">
        <v>954</v>
      </c>
      <c r="N64" s="203">
        <f t="shared" si="0"/>
        <v>16529</v>
      </c>
    </row>
    <row r="65" spans="1:14" ht="18" customHeight="1">
      <c r="A65" s="185" t="s">
        <v>51</v>
      </c>
      <c r="B65" s="204">
        <v>528</v>
      </c>
      <c r="C65" s="204">
        <v>372</v>
      </c>
      <c r="D65" s="204">
        <v>425</v>
      </c>
      <c r="E65" s="204">
        <v>558</v>
      </c>
      <c r="F65" s="204">
        <v>1287</v>
      </c>
      <c r="G65" s="204">
        <v>1939</v>
      </c>
      <c r="H65" s="204">
        <v>2392</v>
      </c>
      <c r="I65" s="204">
        <v>2131</v>
      </c>
      <c r="J65" s="204">
        <v>1524</v>
      </c>
      <c r="K65" s="204">
        <v>805</v>
      </c>
      <c r="L65" s="204">
        <v>434</v>
      </c>
      <c r="M65" s="204">
        <v>661</v>
      </c>
      <c r="N65" s="203">
        <f t="shared" si="0"/>
        <v>11156</v>
      </c>
    </row>
    <row r="66" spans="1:14" ht="30" customHeight="1">
      <c r="A66" s="185" t="s">
        <v>92</v>
      </c>
      <c r="B66" s="204">
        <v>40</v>
      </c>
      <c r="C66" s="204">
        <v>27</v>
      </c>
      <c r="D66" s="204">
        <v>42</v>
      </c>
      <c r="E66" s="204">
        <v>629</v>
      </c>
      <c r="F66" s="204">
        <v>1503</v>
      </c>
      <c r="G66" s="204">
        <v>363</v>
      </c>
      <c r="H66" s="204">
        <v>814</v>
      </c>
      <c r="I66" s="204">
        <v>1497</v>
      </c>
      <c r="J66" s="204">
        <v>458</v>
      </c>
      <c r="K66" s="204">
        <v>566</v>
      </c>
      <c r="L66" s="204">
        <v>1273</v>
      </c>
      <c r="M66" s="204">
        <v>293</v>
      </c>
      <c r="N66" s="203">
        <f t="shared" si="0"/>
        <v>5373</v>
      </c>
    </row>
    <row r="68" spans="1:14" ht="16.5" customHeight="1"/>
  </sheetData>
  <phoneticPr fontId="13" type="noConversion"/>
  <pageMargins left="0" right="0" top="0" bottom="0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BDD8-B012-4C4F-816F-120CF49DA863}">
  <sheetPr>
    <tabColor theme="6"/>
    <outlinePr summaryBelow="0"/>
  </sheetPr>
  <dimension ref="A1:N67"/>
  <sheetViews>
    <sheetView workbookViewId="0">
      <selection activeCell="R6" sqref="R6"/>
    </sheetView>
  </sheetViews>
  <sheetFormatPr defaultColWidth="8.625" defaultRowHeight="15"/>
  <cols>
    <col min="1" max="1" width="18.5" style="28" customWidth="1"/>
    <col min="2" max="13" width="8.75" style="28" customWidth="1"/>
    <col min="14" max="14" width="10.25" style="157" customWidth="1"/>
    <col min="15" max="16384" width="8.625" style="28"/>
  </cols>
  <sheetData>
    <row r="1" spans="1:14" ht="23.1" customHeight="1">
      <c r="A1" s="38" t="s">
        <v>93</v>
      </c>
      <c r="B1" s="38"/>
      <c r="C1" s="38"/>
      <c r="D1" s="38"/>
      <c r="E1" s="39"/>
      <c r="F1" s="39"/>
      <c r="G1" s="39"/>
      <c r="H1" s="39"/>
      <c r="I1" s="39"/>
      <c r="J1" s="39"/>
      <c r="K1" s="39"/>
      <c r="L1" s="39"/>
      <c r="M1" s="39"/>
      <c r="N1" s="155"/>
    </row>
    <row r="2" spans="1:14" ht="9.9499999999999993" customHeight="1">
      <c r="A2" s="40" t="s">
        <v>71</v>
      </c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156"/>
    </row>
    <row r="3" spans="1:14">
      <c r="A3" s="42" t="s">
        <v>71</v>
      </c>
      <c r="B3" s="43"/>
      <c r="C3" s="43"/>
      <c r="D3" s="43"/>
      <c r="E3" s="37" t="s">
        <v>94</v>
      </c>
      <c r="F3" s="44"/>
      <c r="G3" s="44"/>
      <c r="H3" s="45"/>
      <c r="I3" s="45"/>
      <c r="J3" s="45"/>
      <c r="K3" s="45"/>
      <c r="L3" s="45"/>
      <c r="M3" s="45"/>
    </row>
    <row r="4" spans="1:14" ht="42.95" customHeight="1">
      <c r="A4" s="46"/>
      <c r="B4" s="47"/>
      <c r="C4" s="47"/>
      <c r="D4" s="47"/>
      <c r="E4" s="37" t="s">
        <v>74</v>
      </c>
      <c r="F4" s="44"/>
      <c r="G4" s="44"/>
      <c r="H4" s="45"/>
      <c r="I4" s="45"/>
      <c r="J4" s="45"/>
      <c r="K4" s="45"/>
      <c r="L4" s="45"/>
      <c r="M4" s="45"/>
      <c r="N4" s="158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2" t="s">
        <v>73</v>
      </c>
    </row>
    <row r="6" spans="1:14" ht="18" customHeight="1">
      <c r="A6" s="159" t="s">
        <v>75</v>
      </c>
      <c r="B6" s="159">
        <v>440587</v>
      </c>
      <c r="C6" s="159">
        <v>442067</v>
      </c>
      <c r="D6" s="159">
        <v>244775</v>
      </c>
      <c r="E6" s="159">
        <v>67514</v>
      </c>
      <c r="F6" s="159">
        <v>137406</v>
      </c>
      <c r="G6" s="159">
        <v>459420</v>
      </c>
      <c r="H6" s="159">
        <v>922206</v>
      </c>
      <c r="I6" s="159">
        <v>987808</v>
      </c>
      <c r="J6" s="159">
        <v>509311</v>
      </c>
      <c r="K6" s="159">
        <v>387265</v>
      </c>
      <c r="L6" s="159">
        <v>203269</v>
      </c>
      <c r="M6" s="159">
        <v>130129</v>
      </c>
      <c r="N6" s="203">
        <f>SUM(B6:J6)</f>
        <v>4211094</v>
      </c>
    </row>
    <row r="7" spans="1:14" ht="18" customHeight="1">
      <c r="A7" s="160" t="s">
        <v>76</v>
      </c>
      <c r="B7" s="160">
        <v>236615</v>
      </c>
      <c r="C7" s="160">
        <v>266868</v>
      </c>
      <c r="D7" s="160">
        <v>158753</v>
      </c>
      <c r="E7" s="160">
        <v>53252</v>
      </c>
      <c r="F7" s="160">
        <v>105883</v>
      </c>
      <c r="G7" s="160">
        <v>385473</v>
      </c>
      <c r="H7" s="160">
        <v>739699</v>
      </c>
      <c r="I7" s="160">
        <v>828312</v>
      </c>
      <c r="J7" s="160">
        <v>436625</v>
      </c>
      <c r="K7" s="160">
        <v>336873</v>
      </c>
      <c r="L7" s="160">
        <v>163513</v>
      </c>
      <c r="M7" s="160">
        <v>100300</v>
      </c>
      <c r="N7" s="203">
        <f t="shared" ref="N7:N66" si="0">SUM(B7:J7)</f>
        <v>3211480</v>
      </c>
    </row>
    <row r="8" spans="1:14" ht="18" customHeight="1">
      <c r="A8" s="195" t="s">
        <v>77</v>
      </c>
      <c r="B8" s="195">
        <v>203972</v>
      </c>
      <c r="C8" s="195">
        <v>175199</v>
      </c>
      <c r="D8" s="195">
        <v>86022</v>
      </c>
      <c r="E8" s="195">
        <v>14262</v>
      </c>
      <c r="F8" s="195">
        <v>31523</v>
      </c>
      <c r="G8" s="195">
        <v>73947</v>
      </c>
      <c r="H8" s="195">
        <v>182507</v>
      </c>
      <c r="I8" s="195">
        <v>159496</v>
      </c>
      <c r="J8" s="195">
        <v>72686</v>
      </c>
      <c r="K8" s="195">
        <v>50392</v>
      </c>
      <c r="L8" s="195">
        <v>39756</v>
      </c>
      <c r="M8" s="195">
        <v>29829</v>
      </c>
      <c r="N8" s="203">
        <f t="shared" si="0"/>
        <v>999614</v>
      </c>
    </row>
    <row r="9" spans="1:14" ht="18" customHeight="1">
      <c r="A9" s="185" t="s">
        <v>78</v>
      </c>
      <c r="B9" s="204">
        <v>187411</v>
      </c>
      <c r="C9" s="204">
        <v>158601</v>
      </c>
      <c r="D9" s="204">
        <v>78563</v>
      </c>
      <c r="E9" s="204">
        <v>13190</v>
      </c>
      <c r="F9" s="204">
        <v>28728</v>
      </c>
      <c r="G9" s="204">
        <v>68687</v>
      </c>
      <c r="H9" s="204">
        <v>172986</v>
      </c>
      <c r="I9" s="204">
        <v>148274</v>
      </c>
      <c r="J9" s="204">
        <v>65986</v>
      </c>
      <c r="K9" s="204">
        <v>45782</v>
      </c>
      <c r="L9" s="204">
        <v>35890</v>
      </c>
      <c r="M9" s="204">
        <v>25741</v>
      </c>
      <c r="N9" s="203">
        <f t="shared" si="0"/>
        <v>922426</v>
      </c>
    </row>
    <row r="10" spans="1:14" ht="18" customHeight="1">
      <c r="A10" s="185" t="s">
        <v>79</v>
      </c>
      <c r="B10" s="204">
        <v>84213</v>
      </c>
      <c r="C10" s="204">
        <v>89806</v>
      </c>
      <c r="D10" s="204">
        <v>40912</v>
      </c>
      <c r="E10" s="204">
        <v>4947</v>
      </c>
      <c r="F10" s="204">
        <v>11277</v>
      </c>
      <c r="G10" s="204">
        <v>47733</v>
      </c>
      <c r="H10" s="204">
        <v>141125</v>
      </c>
      <c r="I10" s="204">
        <v>115438</v>
      </c>
      <c r="J10" s="204">
        <v>42680</v>
      </c>
      <c r="K10" s="204">
        <v>27676</v>
      </c>
      <c r="L10" s="204">
        <v>19484</v>
      </c>
      <c r="M10" s="204">
        <v>13294</v>
      </c>
      <c r="N10" s="203">
        <f t="shared" si="0"/>
        <v>578131</v>
      </c>
    </row>
    <row r="11" spans="1:14" ht="18" customHeight="1">
      <c r="A11" s="185" t="s">
        <v>32</v>
      </c>
      <c r="B11" s="204">
        <v>2532</v>
      </c>
      <c r="C11" s="204">
        <v>3338</v>
      </c>
      <c r="D11" s="204">
        <v>2084</v>
      </c>
      <c r="E11" s="204">
        <v>1439</v>
      </c>
      <c r="F11" s="204">
        <v>378</v>
      </c>
      <c r="G11" s="204">
        <v>264</v>
      </c>
      <c r="H11" s="204">
        <v>1236</v>
      </c>
      <c r="I11" s="204">
        <v>694</v>
      </c>
      <c r="J11" s="204">
        <v>330</v>
      </c>
      <c r="K11" s="204">
        <v>423</v>
      </c>
      <c r="L11" s="204">
        <v>515</v>
      </c>
      <c r="M11" s="204">
        <v>325</v>
      </c>
      <c r="N11" s="203">
        <f t="shared" si="0"/>
        <v>12295</v>
      </c>
    </row>
    <row r="12" spans="1:14" ht="18" customHeight="1">
      <c r="A12" s="185" t="s">
        <v>40</v>
      </c>
      <c r="B12" s="204">
        <v>437</v>
      </c>
      <c r="C12" s="204">
        <v>573</v>
      </c>
      <c r="D12" s="204">
        <v>210</v>
      </c>
      <c r="E12" s="204">
        <v>26</v>
      </c>
      <c r="F12" s="204">
        <v>37</v>
      </c>
      <c r="G12" s="204">
        <v>70</v>
      </c>
      <c r="H12" s="204">
        <v>201</v>
      </c>
      <c r="I12" s="204">
        <v>93</v>
      </c>
      <c r="J12" s="204">
        <v>196</v>
      </c>
      <c r="K12" s="204">
        <v>221</v>
      </c>
      <c r="L12" s="204">
        <v>197</v>
      </c>
      <c r="M12" s="204">
        <v>121</v>
      </c>
      <c r="N12" s="203">
        <f t="shared" si="0"/>
        <v>1843</v>
      </c>
    </row>
    <row r="13" spans="1:14" ht="18" customHeight="1">
      <c r="A13" s="185" t="s">
        <v>36</v>
      </c>
      <c r="B13" s="204">
        <v>536</v>
      </c>
      <c r="C13" s="204">
        <v>886</v>
      </c>
      <c r="D13" s="204">
        <v>431</v>
      </c>
      <c r="E13" s="204">
        <v>59</v>
      </c>
      <c r="F13" s="204">
        <v>85</v>
      </c>
      <c r="G13" s="204">
        <v>362</v>
      </c>
      <c r="H13" s="204">
        <v>1214</v>
      </c>
      <c r="I13" s="204">
        <v>307</v>
      </c>
      <c r="J13" s="204">
        <v>386</v>
      </c>
      <c r="K13" s="204">
        <v>266</v>
      </c>
      <c r="L13" s="204">
        <v>460</v>
      </c>
      <c r="M13" s="204">
        <v>138</v>
      </c>
      <c r="N13" s="203">
        <f t="shared" si="0"/>
        <v>4266</v>
      </c>
    </row>
    <row r="14" spans="1:14" ht="18" customHeight="1">
      <c r="A14" s="185" t="s">
        <v>27</v>
      </c>
      <c r="B14" s="204">
        <v>2911</v>
      </c>
      <c r="C14" s="204">
        <v>2875</v>
      </c>
      <c r="D14" s="204">
        <v>1170</v>
      </c>
      <c r="E14" s="204">
        <v>73</v>
      </c>
      <c r="F14" s="204">
        <v>67</v>
      </c>
      <c r="G14" s="204">
        <v>449</v>
      </c>
      <c r="H14" s="204">
        <v>1883</v>
      </c>
      <c r="I14" s="204">
        <v>1265</v>
      </c>
      <c r="J14" s="204">
        <v>901</v>
      </c>
      <c r="K14" s="204">
        <v>492</v>
      </c>
      <c r="L14" s="204">
        <v>618</v>
      </c>
      <c r="M14" s="204">
        <v>320</v>
      </c>
      <c r="N14" s="203">
        <f t="shared" si="0"/>
        <v>11594</v>
      </c>
    </row>
    <row r="15" spans="1:14" ht="18" customHeight="1">
      <c r="A15" s="185" t="s">
        <v>15</v>
      </c>
      <c r="B15" s="204">
        <v>19986</v>
      </c>
      <c r="C15" s="204">
        <v>22185</v>
      </c>
      <c r="D15" s="204">
        <v>10353</v>
      </c>
      <c r="E15" s="204">
        <v>461</v>
      </c>
      <c r="F15" s="204">
        <v>691</v>
      </c>
      <c r="G15" s="204">
        <v>6243</v>
      </c>
      <c r="H15" s="204">
        <v>27434</v>
      </c>
      <c r="I15" s="204">
        <v>26254</v>
      </c>
      <c r="J15" s="204">
        <v>7282</v>
      </c>
      <c r="K15" s="204">
        <v>5115</v>
      </c>
      <c r="L15" s="204">
        <v>2864</v>
      </c>
      <c r="M15" s="204">
        <v>1810</v>
      </c>
      <c r="N15" s="203">
        <f t="shared" si="0"/>
        <v>120889</v>
      </c>
    </row>
    <row r="16" spans="1:14" ht="18" customHeight="1">
      <c r="A16" s="185" t="s">
        <v>20</v>
      </c>
      <c r="B16" s="204">
        <v>5293</v>
      </c>
      <c r="C16" s="204">
        <v>4765</v>
      </c>
      <c r="D16" s="204">
        <v>2291</v>
      </c>
      <c r="E16" s="204">
        <v>104</v>
      </c>
      <c r="F16" s="204">
        <v>1191</v>
      </c>
      <c r="G16" s="204">
        <v>8713</v>
      </c>
      <c r="H16" s="204">
        <v>28269</v>
      </c>
      <c r="I16" s="204">
        <v>18918</v>
      </c>
      <c r="J16" s="204">
        <v>4213</v>
      </c>
      <c r="K16" s="204">
        <v>2308</v>
      </c>
      <c r="L16" s="204">
        <v>1098</v>
      </c>
      <c r="M16" s="204">
        <v>641</v>
      </c>
      <c r="N16" s="203">
        <f t="shared" si="0"/>
        <v>73757</v>
      </c>
    </row>
    <row r="17" spans="1:14" ht="18" customHeight="1">
      <c r="A17" s="185" t="s">
        <v>31</v>
      </c>
      <c r="B17" s="204">
        <v>2091</v>
      </c>
      <c r="C17" s="204">
        <v>2162</v>
      </c>
      <c r="D17" s="204">
        <v>926</v>
      </c>
      <c r="E17" s="204">
        <v>15</v>
      </c>
      <c r="F17" s="204">
        <v>32</v>
      </c>
      <c r="G17" s="204">
        <v>147</v>
      </c>
      <c r="H17" s="204">
        <v>1281</v>
      </c>
      <c r="I17" s="204">
        <v>1944</v>
      </c>
      <c r="J17" s="204">
        <v>1006</v>
      </c>
      <c r="K17" s="204">
        <v>570</v>
      </c>
      <c r="L17" s="204">
        <v>579</v>
      </c>
      <c r="M17" s="204">
        <v>311</v>
      </c>
      <c r="N17" s="203">
        <f t="shared" si="0"/>
        <v>9604</v>
      </c>
    </row>
    <row r="18" spans="1:14" ht="18" customHeight="1">
      <c r="A18" s="185" t="s">
        <v>37</v>
      </c>
      <c r="B18" s="204">
        <v>534</v>
      </c>
      <c r="C18" s="204">
        <v>631</v>
      </c>
      <c r="D18" s="204">
        <v>282</v>
      </c>
      <c r="E18" s="204">
        <v>25</v>
      </c>
      <c r="F18" s="204">
        <v>42</v>
      </c>
      <c r="G18" s="204">
        <v>68</v>
      </c>
      <c r="H18" s="204">
        <v>261</v>
      </c>
      <c r="I18" s="204">
        <v>275</v>
      </c>
      <c r="J18" s="204">
        <v>319</v>
      </c>
      <c r="K18" s="204">
        <v>336</v>
      </c>
      <c r="L18" s="204">
        <v>341</v>
      </c>
      <c r="M18" s="204">
        <v>260</v>
      </c>
      <c r="N18" s="203">
        <f t="shared" si="0"/>
        <v>2437</v>
      </c>
    </row>
    <row r="19" spans="1:14" ht="18" customHeight="1">
      <c r="A19" s="185" t="s">
        <v>25</v>
      </c>
      <c r="B19" s="204">
        <v>1980</v>
      </c>
      <c r="C19" s="204">
        <v>3065</v>
      </c>
      <c r="D19" s="204">
        <v>1053</v>
      </c>
      <c r="E19" s="204">
        <v>925</v>
      </c>
      <c r="F19" s="204">
        <v>4408</v>
      </c>
      <c r="G19" s="204">
        <v>4285</v>
      </c>
      <c r="H19" s="204">
        <v>5568</v>
      </c>
      <c r="I19" s="204">
        <v>5226</v>
      </c>
      <c r="J19" s="204">
        <v>1472</v>
      </c>
      <c r="K19" s="204">
        <v>662</v>
      </c>
      <c r="L19" s="204">
        <v>403</v>
      </c>
      <c r="M19" s="204">
        <v>266</v>
      </c>
      <c r="N19" s="203">
        <f t="shared" si="0"/>
        <v>27982</v>
      </c>
    </row>
    <row r="20" spans="1:14" ht="18" customHeight="1">
      <c r="A20" s="185" t="s">
        <v>22</v>
      </c>
      <c r="B20" s="204">
        <v>2434</v>
      </c>
      <c r="C20" s="204">
        <v>3518</v>
      </c>
      <c r="D20" s="204">
        <v>1718</v>
      </c>
      <c r="E20" s="204">
        <v>482</v>
      </c>
      <c r="F20" s="204">
        <v>461</v>
      </c>
      <c r="G20" s="204">
        <v>910</v>
      </c>
      <c r="H20" s="204">
        <v>2620</v>
      </c>
      <c r="I20" s="204">
        <v>2330</v>
      </c>
      <c r="J20" s="204">
        <v>1527</v>
      </c>
      <c r="K20" s="204">
        <v>1003</v>
      </c>
      <c r="L20" s="204">
        <v>815</v>
      </c>
      <c r="M20" s="204">
        <v>741</v>
      </c>
      <c r="N20" s="203">
        <f t="shared" si="0"/>
        <v>16000</v>
      </c>
    </row>
    <row r="21" spans="1:14" ht="18" customHeight="1">
      <c r="A21" s="185" t="s">
        <v>50</v>
      </c>
      <c r="B21" s="204">
        <v>450</v>
      </c>
      <c r="C21" s="204">
        <v>171</v>
      </c>
      <c r="D21" s="204">
        <v>38</v>
      </c>
      <c r="E21" s="204">
        <v>1</v>
      </c>
      <c r="F21" s="204">
        <v>130</v>
      </c>
      <c r="G21" s="204">
        <v>167</v>
      </c>
      <c r="H21" s="204">
        <v>120</v>
      </c>
      <c r="I21" s="204">
        <v>77</v>
      </c>
      <c r="J21" s="204">
        <v>97</v>
      </c>
      <c r="K21" s="204">
        <v>77</v>
      </c>
      <c r="L21" s="204">
        <v>76</v>
      </c>
      <c r="M21" s="204">
        <v>36</v>
      </c>
      <c r="N21" s="203">
        <f t="shared" si="0"/>
        <v>1251</v>
      </c>
    </row>
    <row r="22" spans="1:14" ht="18" customHeight="1">
      <c r="A22" s="185" t="s">
        <v>23</v>
      </c>
      <c r="B22" s="204">
        <v>3729</v>
      </c>
      <c r="C22" s="204">
        <v>3386</v>
      </c>
      <c r="D22" s="204">
        <v>959</v>
      </c>
      <c r="E22" s="204">
        <v>139</v>
      </c>
      <c r="F22" s="204">
        <v>170</v>
      </c>
      <c r="G22" s="204">
        <v>837</v>
      </c>
      <c r="H22" s="204">
        <v>2588</v>
      </c>
      <c r="I22" s="204">
        <v>3681</v>
      </c>
      <c r="J22" s="204">
        <v>4458</v>
      </c>
      <c r="K22" s="204">
        <v>3441</v>
      </c>
      <c r="L22" s="204">
        <v>3031</v>
      </c>
      <c r="M22" s="204">
        <v>2865</v>
      </c>
      <c r="N22" s="203">
        <f t="shared" si="0"/>
        <v>19947</v>
      </c>
    </row>
    <row r="23" spans="1:14" ht="18" customHeight="1">
      <c r="A23" s="185" t="s">
        <v>47</v>
      </c>
      <c r="B23" s="204">
        <v>225</v>
      </c>
      <c r="C23" s="204">
        <v>247</v>
      </c>
      <c r="D23" s="204">
        <v>85</v>
      </c>
      <c r="E23" s="204">
        <v>0</v>
      </c>
      <c r="F23" s="204">
        <v>6</v>
      </c>
      <c r="G23" s="204">
        <v>54</v>
      </c>
      <c r="H23" s="204">
        <v>141</v>
      </c>
      <c r="I23" s="204">
        <v>160</v>
      </c>
      <c r="J23" s="204">
        <v>68</v>
      </c>
      <c r="K23" s="204">
        <v>80</v>
      </c>
      <c r="L23" s="204">
        <v>58</v>
      </c>
      <c r="M23" s="204">
        <v>27</v>
      </c>
      <c r="N23" s="203">
        <f t="shared" si="0"/>
        <v>986</v>
      </c>
    </row>
    <row r="24" spans="1:14" ht="18" customHeight="1">
      <c r="A24" s="185" t="s">
        <v>16</v>
      </c>
      <c r="B24" s="204">
        <v>14008</v>
      </c>
      <c r="C24" s="204">
        <v>14690</v>
      </c>
      <c r="D24" s="204">
        <v>6169</v>
      </c>
      <c r="E24" s="204">
        <v>647</v>
      </c>
      <c r="F24" s="204">
        <v>2344</v>
      </c>
      <c r="G24" s="204">
        <v>14987</v>
      </c>
      <c r="H24" s="204">
        <v>28492</v>
      </c>
      <c r="I24" s="204">
        <v>26472</v>
      </c>
      <c r="J24" s="204">
        <v>8073</v>
      </c>
      <c r="K24" s="204">
        <v>4471</v>
      </c>
      <c r="L24" s="204">
        <v>2291</v>
      </c>
      <c r="M24" s="204">
        <v>1712</v>
      </c>
      <c r="N24" s="203">
        <f t="shared" si="0"/>
        <v>115882</v>
      </c>
    </row>
    <row r="25" spans="1:14" ht="18" customHeight="1">
      <c r="A25" s="185" t="s">
        <v>49</v>
      </c>
      <c r="B25" s="204">
        <v>115</v>
      </c>
      <c r="C25" s="204">
        <v>108</v>
      </c>
      <c r="D25" s="204">
        <v>36</v>
      </c>
      <c r="E25" s="204">
        <v>4</v>
      </c>
      <c r="F25" s="204">
        <v>12</v>
      </c>
      <c r="G25" s="204">
        <v>53</v>
      </c>
      <c r="H25" s="204">
        <v>130</v>
      </c>
      <c r="I25" s="204">
        <v>112</v>
      </c>
      <c r="J25" s="204">
        <v>18</v>
      </c>
      <c r="K25" s="204">
        <v>24</v>
      </c>
      <c r="L25" s="204">
        <v>10</v>
      </c>
      <c r="M25" s="204">
        <v>20</v>
      </c>
      <c r="N25" s="203">
        <f t="shared" si="0"/>
        <v>588</v>
      </c>
    </row>
    <row r="26" spans="1:14" ht="18" customHeight="1">
      <c r="A26" s="185" t="s">
        <v>43</v>
      </c>
      <c r="B26" s="204">
        <v>520</v>
      </c>
      <c r="C26" s="204">
        <v>541</v>
      </c>
      <c r="D26" s="204">
        <v>237</v>
      </c>
      <c r="E26" s="204">
        <v>0</v>
      </c>
      <c r="F26" s="204">
        <v>2</v>
      </c>
      <c r="G26" s="204">
        <v>165</v>
      </c>
      <c r="H26" s="204">
        <v>216</v>
      </c>
      <c r="I26" s="204">
        <v>373</v>
      </c>
      <c r="J26" s="204">
        <v>170</v>
      </c>
      <c r="K26" s="204">
        <v>33</v>
      </c>
      <c r="L26" s="204">
        <v>46</v>
      </c>
      <c r="M26" s="204">
        <v>72</v>
      </c>
      <c r="N26" s="203">
        <f t="shared" si="0"/>
        <v>2224</v>
      </c>
    </row>
    <row r="27" spans="1:14" ht="18" customHeight="1">
      <c r="A27" s="185" t="s">
        <v>52</v>
      </c>
      <c r="B27" s="204">
        <v>151</v>
      </c>
      <c r="C27" s="204">
        <v>211</v>
      </c>
      <c r="D27" s="204">
        <v>59</v>
      </c>
      <c r="E27" s="204">
        <v>0</v>
      </c>
      <c r="F27" s="204">
        <v>0</v>
      </c>
      <c r="G27" s="204">
        <v>5</v>
      </c>
      <c r="H27" s="204">
        <v>34</v>
      </c>
      <c r="I27" s="204">
        <v>39</v>
      </c>
      <c r="J27" s="204">
        <v>14</v>
      </c>
      <c r="K27" s="204">
        <v>7</v>
      </c>
      <c r="L27" s="204">
        <v>15</v>
      </c>
      <c r="M27" s="204">
        <v>6</v>
      </c>
      <c r="N27" s="203">
        <f t="shared" si="0"/>
        <v>513</v>
      </c>
    </row>
    <row r="28" spans="1:14" ht="18" customHeight="1">
      <c r="A28" s="185" t="s">
        <v>29</v>
      </c>
      <c r="B28" s="204">
        <v>1849</v>
      </c>
      <c r="C28" s="204">
        <v>2141</v>
      </c>
      <c r="D28" s="204">
        <v>1087</v>
      </c>
      <c r="E28" s="204">
        <v>77</v>
      </c>
      <c r="F28" s="204">
        <v>94</v>
      </c>
      <c r="G28" s="204">
        <v>783</v>
      </c>
      <c r="H28" s="204">
        <v>3058</v>
      </c>
      <c r="I28" s="204">
        <v>2426</v>
      </c>
      <c r="J28" s="204">
        <v>1110</v>
      </c>
      <c r="K28" s="204">
        <v>764</v>
      </c>
      <c r="L28" s="204">
        <v>586</v>
      </c>
      <c r="M28" s="204">
        <v>294</v>
      </c>
      <c r="N28" s="203">
        <f t="shared" si="0"/>
        <v>12625</v>
      </c>
    </row>
    <row r="29" spans="1:14" ht="18" customHeight="1">
      <c r="A29" s="185" t="s">
        <v>34</v>
      </c>
      <c r="B29" s="204">
        <v>696</v>
      </c>
      <c r="C29" s="204">
        <v>944</v>
      </c>
      <c r="D29" s="204">
        <v>252</v>
      </c>
      <c r="E29" s="204">
        <v>0</v>
      </c>
      <c r="F29" s="204">
        <v>47</v>
      </c>
      <c r="G29" s="204">
        <v>220</v>
      </c>
      <c r="H29" s="204">
        <v>634</v>
      </c>
      <c r="I29" s="204">
        <v>319</v>
      </c>
      <c r="J29" s="204">
        <v>225</v>
      </c>
      <c r="K29" s="204">
        <v>230</v>
      </c>
      <c r="L29" s="204">
        <v>121</v>
      </c>
      <c r="M29" s="204">
        <v>116</v>
      </c>
      <c r="N29" s="203">
        <f t="shared" si="0"/>
        <v>3337</v>
      </c>
    </row>
    <row r="30" spans="1:14" ht="18" customHeight="1">
      <c r="A30" s="185" t="s">
        <v>14</v>
      </c>
      <c r="B30" s="204">
        <v>14976</v>
      </c>
      <c r="C30" s="204">
        <v>13931</v>
      </c>
      <c r="D30" s="204">
        <v>7355</v>
      </c>
      <c r="E30" s="204">
        <v>385</v>
      </c>
      <c r="F30" s="204">
        <v>941</v>
      </c>
      <c r="G30" s="204">
        <v>6654</v>
      </c>
      <c r="H30" s="204">
        <v>22020</v>
      </c>
      <c r="I30" s="204">
        <v>14377</v>
      </c>
      <c r="J30" s="204">
        <v>6488</v>
      </c>
      <c r="K30" s="204">
        <v>4714</v>
      </c>
      <c r="L30" s="204">
        <v>3965</v>
      </c>
      <c r="M30" s="204">
        <v>2428</v>
      </c>
      <c r="N30" s="203">
        <f t="shared" si="0"/>
        <v>87127</v>
      </c>
    </row>
    <row r="31" spans="1:14" ht="18" customHeight="1">
      <c r="A31" s="185" t="s">
        <v>38</v>
      </c>
      <c r="B31" s="204">
        <v>383</v>
      </c>
      <c r="C31" s="204">
        <v>600</v>
      </c>
      <c r="D31" s="204">
        <v>249</v>
      </c>
      <c r="E31" s="204">
        <v>2</v>
      </c>
      <c r="F31" s="204">
        <v>14</v>
      </c>
      <c r="G31" s="204">
        <v>27</v>
      </c>
      <c r="H31" s="204">
        <v>89</v>
      </c>
      <c r="I31" s="204">
        <v>88</v>
      </c>
      <c r="J31" s="204">
        <v>125</v>
      </c>
      <c r="K31" s="204">
        <v>115</v>
      </c>
      <c r="L31" s="204">
        <v>145</v>
      </c>
      <c r="M31" s="204">
        <v>22</v>
      </c>
      <c r="N31" s="203">
        <f t="shared" si="0"/>
        <v>1577</v>
      </c>
    </row>
    <row r="32" spans="1:14" ht="18" customHeight="1">
      <c r="A32" s="185" t="s">
        <v>41</v>
      </c>
      <c r="B32" s="204">
        <v>1058</v>
      </c>
      <c r="C32" s="204">
        <v>1650</v>
      </c>
      <c r="D32" s="204">
        <v>582</v>
      </c>
      <c r="E32" s="204">
        <v>5</v>
      </c>
      <c r="F32" s="204">
        <v>12</v>
      </c>
      <c r="G32" s="204">
        <v>256</v>
      </c>
      <c r="H32" s="204">
        <v>654</v>
      </c>
      <c r="I32" s="204">
        <v>935</v>
      </c>
      <c r="J32" s="204">
        <v>1140</v>
      </c>
      <c r="K32" s="204">
        <v>363</v>
      </c>
      <c r="L32" s="204">
        <v>232</v>
      </c>
      <c r="M32" s="204">
        <v>174</v>
      </c>
      <c r="N32" s="203">
        <f t="shared" si="0"/>
        <v>6292</v>
      </c>
    </row>
    <row r="33" spans="1:14" ht="18" customHeight="1">
      <c r="A33" s="185" t="s">
        <v>42</v>
      </c>
      <c r="B33" s="204">
        <v>264</v>
      </c>
      <c r="C33" s="204">
        <v>253</v>
      </c>
      <c r="D33" s="204">
        <v>60</v>
      </c>
      <c r="E33" s="204">
        <v>3</v>
      </c>
      <c r="F33" s="204">
        <v>0</v>
      </c>
      <c r="G33" s="204">
        <v>45</v>
      </c>
      <c r="H33" s="204">
        <v>162</v>
      </c>
      <c r="I33" s="204">
        <v>1559</v>
      </c>
      <c r="J33" s="204">
        <v>64</v>
      </c>
      <c r="K33" s="204">
        <v>147</v>
      </c>
      <c r="L33" s="204">
        <v>141</v>
      </c>
      <c r="M33" s="204">
        <v>154</v>
      </c>
      <c r="N33" s="203">
        <f t="shared" si="0"/>
        <v>2410</v>
      </c>
    </row>
    <row r="34" spans="1:14" ht="18" customHeight="1">
      <c r="A34" s="185" t="s">
        <v>44</v>
      </c>
      <c r="B34" s="204">
        <v>302</v>
      </c>
      <c r="C34" s="204">
        <v>325</v>
      </c>
      <c r="D34" s="204">
        <v>71</v>
      </c>
      <c r="E34" s="204">
        <v>0</v>
      </c>
      <c r="F34" s="204">
        <v>7</v>
      </c>
      <c r="G34" s="204">
        <v>80</v>
      </c>
      <c r="H34" s="204">
        <v>316</v>
      </c>
      <c r="I34" s="204">
        <v>349</v>
      </c>
      <c r="J34" s="204">
        <v>95</v>
      </c>
      <c r="K34" s="204">
        <v>175</v>
      </c>
      <c r="L34" s="204">
        <v>218</v>
      </c>
      <c r="M34" s="204">
        <v>104</v>
      </c>
      <c r="N34" s="203">
        <f t="shared" si="0"/>
        <v>1545</v>
      </c>
    </row>
    <row r="35" spans="1:14" ht="18" customHeight="1">
      <c r="A35" s="185" t="s">
        <v>30</v>
      </c>
      <c r="B35" s="204">
        <v>3317</v>
      </c>
      <c r="C35" s="204">
        <v>3306</v>
      </c>
      <c r="D35" s="204">
        <v>1951</v>
      </c>
      <c r="E35" s="204">
        <v>57</v>
      </c>
      <c r="F35" s="204">
        <v>59</v>
      </c>
      <c r="G35" s="204">
        <v>1649</v>
      </c>
      <c r="H35" s="204">
        <v>11902</v>
      </c>
      <c r="I35" s="204">
        <v>6192</v>
      </c>
      <c r="J35" s="204">
        <v>1900</v>
      </c>
      <c r="K35" s="204">
        <v>571</v>
      </c>
      <c r="L35" s="204">
        <v>242</v>
      </c>
      <c r="M35" s="204">
        <v>160</v>
      </c>
      <c r="N35" s="203">
        <f t="shared" si="0"/>
        <v>30333</v>
      </c>
    </row>
    <row r="36" spans="1:14" ht="18" customHeight="1">
      <c r="A36" s="185" t="s">
        <v>26</v>
      </c>
      <c r="B36" s="204">
        <v>3436</v>
      </c>
      <c r="C36" s="204">
        <v>3304</v>
      </c>
      <c r="D36" s="204">
        <v>1204</v>
      </c>
      <c r="E36" s="204">
        <v>18</v>
      </c>
      <c r="F36" s="204">
        <v>47</v>
      </c>
      <c r="G36" s="204">
        <v>240</v>
      </c>
      <c r="H36" s="204">
        <v>602</v>
      </c>
      <c r="I36" s="204">
        <v>973</v>
      </c>
      <c r="J36" s="204">
        <v>1003</v>
      </c>
      <c r="K36" s="204">
        <v>1068</v>
      </c>
      <c r="L36" s="204">
        <v>417</v>
      </c>
      <c r="M36" s="204">
        <v>171</v>
      </c>
      <c r="N36" s="203">
        <f t="shared" si="0"/>
        <v>10827</v>
      </c>
    </row>
    <row r="37" spans="1:14" ht="18" customHeight="1">
      <c r="A37" s="185" t="s">
        <v>19</v>
      </c>
      <c r="B37" s="204">
        <v>8294</v>
      </c>
      <c r="C37" s="204">
        <v>8731</v>
      </c>
      <c r="D37" s="204">
        <v>3758</v>
      </c>
      <c r="E37" s="204">
        <v>1796</v>
      </c>
      <c r="F37" s="204">
        <v>3362</v>
      </c>
      <c r="G37" s="204">
        <v>3647</v>
      </c>
      <c r="H37" s="204">
        <v>8889</v>
      </c>
      <c r="I37" s="204">
        <v>11611</v>
      </c>
      <c r="J37" s="204">
        <v>3232</v>
      </c>
      <c r="K37" s="204">
        <v>2461</v>
      </c>
      <c r="L37" s="204">
        <v>1831</v>
      </c>
      <c r="M37" s="204">
        <v>1585</v>
      </c>
      <c r="N37" s="203">
        <f t="shared" si="0"/>
        <v>53320</v>
      </c>
    </row>
    <row r="38" spans="1:14" ht="18" customHeight="1">
      <c r="A38" s="185" t="s">
        <v>80</v>
      </c>
      <c r="B38" s="204">
        <v>4814</v>
      </c>
      <c r="C38" s="204">
        <v>4707</v>
      </c>
      <c r="D38" s="204">
        <v>1986</v>
      </c>
      <c r="E38" s="204">
        <v>47</v>
      </c>
      <c r="F38" s="204">
        <v>43</v>
      </c>
      <c r="G38" s="204">
        <v>816</v>
      </c>
      <c r="H38" s="204">
        <v>3751</v>
      </c>
      <c r="I38" s="204">
        <v>3032</v>
      </c>
      <c r="J38" s="204">
        <v>1176</v>
      </c>
      <c r="K38" s="204">
        <v>779</v>
      </c>
      <c r="L38" s="204">
        <v>401</v>
      </c>
      <c r="M38" s="204">
        <v>182</v>
      </c>
      <c r="N38" s="203">
        <f t="shared" si="0"/>
        <v>20372</v>
      </c>
    </row>
    <row r="39" spans="1:14" ht="18" customHeight="1">
      <c r="A39" s="185" t="s">
        <v>46</v>
      </c>
      <c r="B39" s="204">
        <v>354</v>
      </c>
      <c r="C39" s="204">
        <v>214</v>
      </c>
      <c r="D39" s="204">
        <v>119</v>
      </c>
      <c r="E39" s="204">
        <v>2</v>
      </c>
      <c r="F39" s="204">
        <v>4</v>
      </c>
      <c r="G39" s="204">
        <v>52</v>
      </c>
      <c r="H39" s="204">
        <v>146</v>
      </c>
      <c r="I39" s="204">
        <v>119</v>
      </c>
      <c r="J39" s="204">
        <v>31</v>
      </c>
      <c r="K39" s="204">
        <v>45</v>
      </c>
      <c r="L39" s="204">
        <v>28</v>
      </c>
      <c r="M39" s="204">
        <v>12</v>
      </c>
      <c r="N39" s="203">
        <f t="shared" si="0"/>
        <v>1041</v>
      </c>
    </row>
    <row r="40" spans="1:14" ht="30" customHeight="1">
      <c r="A40" s="185" t="s">
        <v>35</v>
      </c>
      <c r="B40" s="204">
        <v>510</v>
      </c>
      <c r="C40" s="204">
        <v>644</v>
      </c>
      <c r="D40" s="204">
        <v>161</v>
      </c>
      <c r="E40" s="204">
        <v>9</v>
      </c>
      <c r="F40" s="204">
        <v>7</v>
      </c>
      <c r="G40" s="204">
        <v>290</v>
      </c>
      <c r="H40" s="204">
        <v>1328</v>
      </c>
      <c r="I40" s="204">
        <v>407</v>
      </c>
      <c r="J40" s="204">
        <v>187</v>
      </c>
      <c r="K40" s="204">
        <v>211</v>
      </c>
      <c r="L40" s="204">
        <v>73</v>
      </c>
      <c r="M40" s="204">
        <v>41</v>
      </c>
      <c r="N40" s="203">
        <f t="shared" si="0"/>
        <v>3543</v>
      </c>
    </row>
    <row r="41" spans="1:14" ht="18" customHeight="1">
      <c r="A41" s="185" t="s">
        <v>28</v>
      </c>
      <c r="B41" s="204">
        <v>3950</v>
      </c>
      <c r="C41" s="204">
        <v>3849</v>
      </c>
      <c r="D41" s="204">
        <v>1706</v>
      </c>
      <c r="E41" s="204">
        <v>36</v>
      </c>
      <c r="F41" s="204">
        <v>32</v>
      </c>
      <c r="G41" s="204">
        <v>474</v>
      </c>
      <c r="H41" s="204">
        <v>2277</v>
      </c>
      <c r="I41" s="204">
        <v>2506</v>
      </c>
      <c r="J41" s="204">
        <v>958</v>
      </c>
      <c r="K41" s="204">
        <v>523</v>
      </c>
      <c r="L41" s="204">
        <v>300</v>
      </c>
      <c r="M41" s="204">
        <v>129</v>
      </c>
      <c r="N41" s="203">
        <f t="shared" si="0"/>
        <v>15788</v>
      </c>
    </row>
    <row r="42" spans="1:14" ht="18" customHeight="1">
      <c r="A42" s="185" t="s">
        <v>39</v>
      </c>
      <c r="B42" s="204">
        <v>3323</v>
      </c>
      <c r="C42" s="204">
        <v>3202</v>
      </c>
      <c r="D42" s="204">
        <v>2617</v>
      </c>
      <c r="E42" s="204">
        <v>2</v>
      </c>
      <c r="F42" s="204">
        <v>6</v>
      </c>
      <c r="G42" s="204">
        <v>52</v>
      </c>
      <c r="H42" s="204">
        <v>305</v>
      </c>
      <c r="I42" s="204">
        <v>231</v>
      </c>
      <c r="J42" s="204">
        <v>614</v>
      </c>
      <c r="K42" s="204">
        <v>254</v>
      </c>
      <c r="L42" s="204">
        <v>127</v>
      </c>
      <c r="M42" s="204">
        <v>282</v>
      </c>
      <c r="N42" s="203">
        <f t="shared" si="0"/>
        <v>10352</v>
      </c>
    </row>
    <row r="43" spans="1:14" ht="18" customHeight="1">
      <c r="A43" s="185" t="s">
        <v>24</v>
      </c>
      <c r="B43" s="204">
        <v>46943</v>
      </c>
      <c r="C43" s="204">
        <v>18519</v>
      </c>
      <c r="D43" s="204">
        <v>9654</v>
      </c>
      <c r="E43" s="204">
        <v>168</v>
      </c>
      <c r="F43" s="204">
        <v>454</v>
      </c>
      <c r="G43" s="204">
        <v>1470</v>
      </c>
      <c r="H43" s="204">
        <v>4151</v>
      </c>
      <c r="I43" s="204">
        <v>4281</v>
      </c>
      <c r="J43" s="204">
        <v>2551</v>
      </c>
      <c r="K43" s="204">
        <v>1888</v>
      </c>
      <c r="L43" s="204">
        <v>1435</v>
      </c>
      <c r="M43" s="204">
        <v>943</v>
      </c>
      <c r="N43" s="203">
        <f t="shared" si="0"/>
        <v>88191</v>
      </c>
    </row>
    <row r="44" spans="1:14" ht="18" customHeight="1">
      <c r="A44" s="185" t="s">
        <v>17</v>
      </c>
      <c r="B44" s="204">
        <v>17516</v>
      </c>
      <c r="C44" s="204">
        <v>16144</v>
      </c>
      <c r="D44" s="204">
        <v>9626</v>
      </c>
      <c r="E44" s="204">
        <v>3454</v>
      </c>
      <c r="F44" s="204">
        <v>8166</v>
      </c>
      <c r="G44" s="204">
        <v>12664</v>
      </c>
      <c r="H44" s="204">
        <v>11065</v>
      </c>
      <c r="I44" s="204">
        <v>9612</v>
      </c>
      <c r="J44" s="204">
        <v>11434</v>
      </c>
      <c r="K44" s="204">
        <v>6745</v>
      </c>
      <c r="L44" s="204">
        <v>6360</v>
      </c>
      <c r="M44" s="204">
        <v>4641</v>
      </c>
      <c r="N44" s="203">
        <f t="shared" si="0"/>
        <v>99681</v>
      </c>
    </row>
    <row r="45" spans="1:14" ht="18" customHeight="1">
      <c r="A45" s="185" t="s">
        <v>18</v>
      </c>
      <c r="B45" s="204">
        <v>21563</v>
      </c>
      <c r="C45" s="204">
        <v>16834</v>
      </c>
      <c r="D45" s="204">
        <v>9591</v>
      </c>
      <c r="E45" s="204">
        <v>2733</v>
      </c>
      <c r="F45" s="204">
        <v>5384</v>
      </c>
      <c r="G45" s="204">
        <v>2186</v>
      </c>
      <c r="H45" s="204">
        <v>3458</v>
      </c>
      <c r="I45" s="204">
        <v>3901</v>
      </c>
      <c r="J45" s="204">
        <v>4146</v>
      </c>
      <c r="K45" s="204">
        <v>5772</v>
      </c>
      <c r="L45" s="204">
        <v>6060</v>
      </c>
      <c r="M45" s="204">
        <v>4632</v>
      </c>
      <c r="N45" s="203">
        <f t="shared" si="0"/>
        <v>69796</v>
      </c>
    </row>
    <row r="46" spans="1:14" ht="18" customHeight="1">
      <c r="A46" s="185" t="s">
        <v>81</v>
      </c>
      <c r="B46" s="204">
        <v>745</v>
      </c>
      <c r="C46" s="204">
        <v>658</v>
      </c>
      <c r="D46" s="204">
        <v>419</v>
      </c>
      <c r="E46" s="204">
        <v>43</v>
      </c>
      <c r="F46" s="204">
        <v>36</v>
      </c>
      <c r="G46" s="204">
        <v>119</v>
      </c>
      <c r="H46" s="204">
        <v>242</v>
      </c>
      <c r="I46" s="204">
        <v>168</v>
      </c>
      <c r="J46" s="204">
        <v>153</v>
      </c>
      <c r="K46" s="204">
        <v>207</v>
      </c>
      <c r="L46" s="204">
        <v>192</v>
      </c>
      <c r="M46" s="204">
        <v>182</v>
      </c>
      <c r="N46" s="203">
        <f t="shared" si="0"/>
        <v>2583</v>
      </c>
    </row>
    <row r="47" spans="1:14" ht="18" customHeight="1">
      <c r="A47" s="185" t="s">
        <v>82</v>
      </c>
      <c r="B47" s="204">
        <v>405</v>
      </c>
      <c r="C47" s="204">
        <v>609</v>
      </c>
      <c r="D47" s="204">
        <v>381</v>
      </c>
      <c r="E47" s="204">
        <v>81</v>
      </c>
      <c r="F47" s="204">
        <v>44</v>
      </c>
      <c r="G47" s="204">
        <v>80</v>
      </c>
      <c r="H47" s="204">
        <v>335</v>
      </c>
      <c r="I47" s="204">
        <v>131</v>
      </c>
      <c r="J47" s="204">
        <v>86</v>
      </c>
      <c r="K47" s="204">
        <v>219</v>
      </c>
      <c r="L47" s="204">
        <v>129</v>
      </c>
      <c r="M47" s="204">
        <v>155</v>
      </c>
      <c r="N47" s="203">
        <f t="shared" si="0"/>
        <v>2152</v>
      </c>
    </row>
    <row r="48" spans="1:14" ht="18" customHeight="1">
      <c r="A48" s="185" t="s">
        <v>55</v>
      </c>
      <c r="B48" s="204">
        <v>28</v>
      </c>
      <c r="C48" s="204">
        <v>119</v>
      </c>
      <c r="D48" s="204">
        <v>11</v>
      </c>
      <c r="E48" s="204">
        <v>0</v>
      </c>
      <c r="F48" s="204">
        <v>0</v>
      </c>
      <c r="G48" s="204">
        <v>3</v>
      </c>
      <c r="H48" s="204">
        <v>6</v>
      </c>
      <c r="I48" s="204">
        <v>2</v>
      </c>
      <c r="J48" s="204">
        <v>3</v>
      </c>
      <c r="K48" s="204">
        <v>3</v>
      </c>
      <c r="L48" s="204">
        <v>7</v>
      </c>
      <c r="M48" s="204">
        <v>19</v>
      </c>
      <c r="N48" s="203">
        <f t="shared" si="0"/>
        <v>172</v>
      </c>
    </row>
    <row r="49" spans="1:14" ht="18" customHeight="1">
      <c r="A49" s="185" t="s">
        <v>83</v>
      </c>
      <c r="B49" s="204">
        <v>377</v>
      </c>
      <c r="C49" s="204">
        <v>490</v>
      </c>
      <c r="D49" s="204">
        <v>370</v>
      </c>
      <c r="E49" s="204">
        <v>81</v>
      </c>
      <c r="F49" s="204">
        <v>44</v>
      </c>
      <c r="G49" s="204">
        <v>77</v>
      </c>
      <c r="H49" s="204">
        <v>329</v>
      </c>
      <c r="I49" s="204">
        <v>129</v>
      </c>
      <c r="J49" s="204">
        <v>83</v>
      </c>
      <c r="K49" s="204">
        <v>216</v>
      </c>
      <c r="L49" s="204">
        <v>122</v>
      </c>
      <c r="M49" s="204">
        <v>136</v>
      </c>
      <c r="N49" s="203">
        <f t="shared" si="0"/>
        <v>1980</v>
      </c>
    </row>
    <row r="50" spans="1:14" ht="18" customHeight="1">
      <c r="A50" s="185" t="s">
        <v>84</v>
      </c>
      <c r="B50" s="204">
        <v>6685</v>
      </c>
      <c r="C50" s="204">
        <v>6729</v>
      </c>
      <c r="D50" s="204">
        <v>3183</v>
      </c>
      <c r="E50" s="204">
        <v>958</v>
      </c>
      <c r="F50" s="204">
        <v>2545</v>
      </c>
      <c r="G50" s="204">
        <v>3068</v>
      </c>
      <c r="H50" s="204">
        <v>4678</v>
      </c>
      <c r="I50" s="204">
        <v>4927</v>
      </c>
      <c r="J50" s="204">
        <v>3622</v>
      </c>
      <c r="K50" s="204">
        <v>2541</v>
      </c>
      <c r="L50" s="204">
        <v>2071</v>
      </c>
      <c r="M50" s="204">
        <v>1945</v>
      </c>
      <c r="N50" s="203">
        <f t="shared" si="0"/>
        <v>36395</v>
      </c>
    </row>
    <row r="51" spans="1:14" ht="18" customHeight="1">
      <c r="A51" s="185" t="s">
        <v>85</v>
      </c>
      <c r="B51" s="204">
        <v>5577</v>
      </c>
      <c r="C51" s="204">
        <v>5542</v>
      </c>
      <c r="D51" s="204">
        <v>2652</v>
      </c>
      <c r="E51" s="204">
        <v>648</v>
      </c>
      <c r="F51" s="204">
        <v>992</v>
      </c>
      <c r="G51" s="204">
        <v>1638</v>
      </c>
      <c r="H51" s="204">
        <v>2314</v>
      </c>
      <c r="I51" s="204">
        <v>2437</v>
      </c>
      <c r="J51" s="204">
        <v>2715</v>
      </c>
      <c r="K51" s="204">
        <v>2216</v>
      </c>
      <c r="L51" s="204">
        <v>1847</v>
      </c>
      <c r="M51" s="204">
        <v>1603</v>
      </c>
      <c r="N51" s="203">
        <f t="shared" si="0"/>
        <v>24515</v>
      </c>
    </row>
    <row r="52" spans="1:14" ht="18" customHeight="1">
      <c r="A52" s="185" t="s">
        <v>45</v>
      </c>
      <c r="B52" s="204">
        <v>478</v>
      </c>
      <c r="C52" s="204">
        <v>525</v>
      </c>
      <c r="D52" s="204">
        <v>227</v>
      </c>
      <c r="E52" s="204">
        <v>30</v>
      </c>
      <c r="F52" s="204">
        <v>35</v>
      </c>
      <c r="G52" s="204">
        <v>89</v>
      </c>
      <c r="H52" s="204">
        <v>73</v>
      </c>
      <c r="I52" s="204">
        <v>200</v>
      </c>
      <c r="J52" s="204">
        <v>178</v>
      </c>
      <c r="K52" s="204">
        <v>91</v>
      </c>
      <c r="L52" s="204">
        <v>65</v>
      </c>
      <c r="M52" s="204">
        <v>56</v>
      </c>
      <c r="N52" s="203">
        <f t="shared" si="0"/>
        <v>1835</v>
      </c>
    </row>
    <row r="53" spans="1:14" ht="18" customHeight="1">
      <c r="A53" s="185" t="s">
        <v>21</v>
      </c>
      <c r="B53" s="204">
        <v>5099</v>
      </c>
      <c r="C53" s="204">
        <v>5017</v>
      </c>
      <c r="D53" s="204">
        <v>2425</v>
      </c>
      <c r="E53" s="204">
        <v>618</v>
      </c>
      <c r="F53" s="204">
        <v>957</v>
      </c>
      <c r="G53" s="204">
        <v>1549</v>
      </c>
      <c r="H53" s="204">
        <v>2239</v>
      </c>
      <c r="I53" s="204">
        <v>2237</v>
      </c>
      <c r="J53" s="204">
        <v>2537</v>
      </c>
      <c r="K53" s="204">
        <v>2125</v>
      </c>
      <c r="L53" s="204">
        <v>1782</v>
      </c>
      <c r="M53" s="204">
        <v>1547</v>
      </c>
      <c r="N53" s="203">
        <f t="shared" si="0"/>
        <v>22678</v>
      </c>
    </row>
    <row r="54" spans="1:14" ht="30" customHeight="1">
      <c r="A54" s="185" t="s">
        <v>86</v>
      </c>
      <c r="B54" s="204"/>
      <c r="C54" s="204"/>
      <c r="D54" s="204"/>
      <c r="E54" s="204"/>
      <c r="F54" s="204"/>
      <c r="G54" s="204"/>
      <c r="H54" s="204">
        <v>2</v>
      </c>
      <c r="I54" s="204"/>
      <c r="J54" s="204"/>
      <c r="K54" s="204"/>
      <c r="L54" s="204"/>
      <c r="M54" s="204"/>
      <c r="N54" s="203">
        <f t="shared" si="0"/>
        <v>2</v>
      </c>
    </row>
    <row r="55" spans="1:14" ht="30" customHeight="1">
      <c r="A55" s="185" t="s">
        <v>87</v>
      </c>
      <c r="B55" s="204">
        <v>1108</v>
      </c>
      <c r="C55" s="204">
        <v>1187</v>
      </c>
      <c r="D55" s="204">
        <v>531</v>
      </c>
      <c r="E55" s="204">
        <v>310</v>
      </c>
      <c r="F55" s="204">
        <v>1553</v>
      </c>
      <c r="G55" s="204">
        <v>1430</v>
      </c>
      <c r="H55" s="204">
        <v>2364</v>
      </c>
      <c r="I55" s="204">
        <v>2490</v>
      </c>
      <c r="J55" s="204">
        <v>907</v>
      </c>
      <c r="K55" s="204">
        <v>325</v>
      </c>
      <c r="L55" s="204">
        <v>224</v>
      </c>
      <c r="M55" s="204">
        <v>342</v>
      </c>
      <c r="N55" s="203">
        <f t="shared" si="0"/>
        <v>11880</v>
      </c>
    </row>
    <row r="56" spans="1:14" ht="18" customHeight="1">
      <c r="A56" s="185" t="s">
        <v>54</v>
      </c>
      <c r="B56" s="204">
        <v>202</v>
      </c>
      <c r="C56" s="204">
        <v>147</v>
      </c>
      <c r="D56" s="204">
        <v>116</v>
      </c>
      <c r="E56" s="204">
        <v>0</v>
      </c>
      <c r="F56" s="204">
        <v>0</v>
      </c>
      <c r="G56" s="204">
        <v>37</v>
      </c>
      <c r="H56" s="204">
        <v>50</v>
      </c>
      <c r="I56" s="204">
        <v>33</v>
      </c>
      <c r="J56" s="204">
        <v>30</v>
      </c>
      <c r="K56" s="204">
        <v>23</v>
      </c>
      <c r="L56" s="204">
        <v>7</v>
      </c>
      <c r="M56" s="204">
        <v>64</v>
      </c>
      <c r="N56" s="203">
        <f t="shared" si="0"/>
        <v>615</v>
      </c>
    </row>
    <row r="57" spans="1:14" ht="42.95" customHeight="1">
      <c r="A57" s="185" t="s">
        <v>88</v>
      </c>
      <c r="B57" s="204">
        <v>906</v>
      </c>
      <c r="C57" s="204">
        <v>1040</v>
      </c>
      <c r="D57" s="204">
        <v>415</v>
      </c>
      <c r="E57" s="204">
        <v>310</v>
      </c>
      <c r="F57" s="204">
        <v>1553</v>
      </c>
      <c r="G57" s="204">
        <v>1393</v>
      </c>
      <c r="H57" s="204">
        <v>2314</v>
      </c>
      <c r="I57" s="204">
        <v>2457</v>
      </c>
      <c r="J57" s="204">
        <v>877</v>
      </c>
      <c r="K57" s="204">
        <v>302</v>
      </c>
      <c r="L57" s="204">
        <v>217</v>
      </c>
      <c r="M57" s="204">
        <v>278</v>
      </c>
      <c r="N57" s="203">
        <f t="shared" si="0"/>
        <v>11265</v>
      </c>
    </row>
    <row r="58" spans="1:14" ht="18" customHeight="1">
      <c r="A58" s="185" t="s">
        <v>89</v>
      </c>
      <c r="B58" s="204">
        <v>8754</v>
      </c>
      <c r="C58" s="204">
        <v>8515</v>
      </c>
      <c r="D58" s="204">
        <v>3613</v>
      </c>
      <c r="E58" s="204">
        <v>32</v>
      </c>
      <c r="F58" s="204">
        <v>102</v>
      </c>
      <c r="G58" s="204">
        <v>1121</v>
      </c>
      <c r="H58" s="204">
        <v>1897</v>
      </c>
      <c r="I58" s="204">
        <v>2391</v>
      </c>
      <c r="J58" s="204">
        <v>1839</v>
      </c>
      <c r="K58" s="204">
        <v>1515</v>
      </c>
      <c r="L58" s="204">
        <v>1485</v>
      </c>
      <c r="M58" s="204">
        <v>1783</v>
      </c>
      <c r="N58" s="203">
        <f t="shared" si="0"/>
        <v>28264</v>
      </c>
    </row>
    <row r="59" spans="1:14" ht="18" customHeight="1">
      <c r="A59" s="185" t="s">
        <v>48</v>
      </c>
      <c r="B59" s="204">
        <v>796</v>
      </c>
      <c r="C59" s="204">
        <v>755</v>
      </c>
      <c r="D59" s="204">
        <v>412</v>
      </c>
      <c r="E59" s="204">
        <v>0</v>
      </c>
      <c r="F59" s="204">
        <v>1</v>
      </c>
      <c r="G59" s="204">
        <v>83</v>
      </c>
      <c r="H59" s="204">
        <v>354</v>
      </c>
      <c r="I59" s="204">
        <v>424</v>
      </c>
      <c r="J59" s="204">
        <v>246</v>
      </c>
      <c r="K59" s="204">
        <v>36</v>
      </c>
      <c r="L59" s="204">
        <v>32</v>
      </c>
      <c r="M59" s="204">
        <v>210</v>
      </c>
      <c r="N59" s="203">
        <f t="shared" si="0"/>
        <v>3071</v>
      </c>
    </row>
    <row r="60" spans="1:14" ht="18" customHeight="1">
      <c r="A60" s="185" t="s">
        <v>53</v>
      </c>
      <c r="B60" s="204">
        <v>1304</v>
      </c>
      <c r="C60" s="204">
        <v>1424</v>
      </c>
      <c r="D60" s="204">
        <v>472</v>
      </c>
      <c r="E60" s="204">
        <v>1</v>
      </c>
      <c r="F60" s="204">
        <v>5</v>
      </c>
      <c r="G60" s="204">
        <v>27</v>
      </c>
      <c r="H60" s="204">
        <v>91</v>
      </c>
      <c r="I60" s="204">
        <v>159</v>
      </c>
      <c r="J60" s="204">
        <v>144</v>
      </c>
      <c r="K60" s="204">
        <v>24</v>
      </c>
      <c r="L60" s="204">
        <v>28</v>
      </c>
      <c r="M60" s="204">
        <v>57</v>
      </c>
      <c r="N60" s="203">
        <f t="shared" si="0"/>
        <v>3627</v>
      </c>
    </row>
    <row r="61" spans="1:14" ht="18" customHeight="1">
      <c r="A61" s="185" t="s">
        <v>56</v>
      </c>
      <c r="B61" s="204">
        <v>153</v>
      </c>
      <c r="C61" s="204">
        <v>129</v>
      </c>
      <c r="D61" s="204">
        <v>3</v>
      </c>
      <c r="E61" s="204">
        <v>0</v>
      </c>
      <c r="F61" s="204">
        <v>0</v>
      </c>
      <c r="G61" s="204">
        <v>7</v>
      </c>
      <c r="H61" s="204">
        <v>33</v>
      </c>
      <c r="I61" s="204">
        <v>101</v>
      </c>
      <c r="J61" s="204">
        <v>12</v>
      </c>
      <c r="K61" s="204">
        <v>1</v>
      </c>
      <c r="L61" s="204"/>
      <c r="M61" s="204"/>
      <c r="N61" s="203">
        <f t="shared" si="0"/>
        <v>438</v>
      </c>
    </row>
    <row r="62" spans="1:14" ht="18" customHeight="1">
      <c r="A62" s="185" t="s">
        <v>33</v>
      </c>
      <c r="B62" s="204">
        <v>3052</v>
      </c>
      <c r="C62" s="204">
        <v>2700</v>
      </c>
      <c r="D62" s="204">
        <v>525</v>
      </c>
      <c r="E62" s="204">
        <v>1</v>
      </c>
      <c r="F62" s="204">
        <v>1</v>
      </c>
      <c r="G62" s="204">
        <v>14</v>
      </c>
      <c r="H62" s="204">
        <v>161</v>
      </c>
      <c r="I62" s="204">
        <v>190</v>
      </c>
      <c r="J62" s="204">
        <v>135</v>
      </c>
      <c r="K62" s="204">
        <v>171</v>
      </c>
      <c r="L62" s="204">
        <v>109</v>
      </c>
      <c r="M62" s="204">
        <v>75</v>
      </c>
      <c r="N62" s="203">
        <f t="shared" si="0"/>
        <v>6779</v>
      </c>
    </row>
    <row r="63" spans="1:14" ht="18" customHeight="1">
      <c r="A63" s="185" t="s">
        <v>90</v>
      </c>
      <c r="B63" s="204">
        <v>3449</v>
      </c>
      <c r="C63" s="204">
        <v>3507</v>
      </c>
      <c r="D63" s="204">
        <v>2201</v>
      </c>
      <c r="E63" s="204">
        <v>30</v>
      </c>
      <c r="F63" s="204">
        <v>95</v>
      </c>
      <c r="G63" s="204">
        <v>990</v>
      </c>
      <c r="H63" s="204">
        <v>1258</v>
      </c>
      <c r="I63" s="204">
        <v>1517</v>
      </c>
      <c r="J63" s="204">
        <v>1302</v>
      </c>
      <c r="K63" s="204">
        <v>1283</v>
      </c>
      <c r="L63" s="204">
        <v>1316</v>
      </c>
      <c r="M63" s="204">
        <v>1441</v>
      </c>
      <c r="N63" s="203">
        <f t="shared" si="0"/>
        <v>14349</v>
      </c>
    </row>
    <row r="64" spans="1:14" ht="42.95" customHeight="1">
      <c r="A64" s="185" t="s">
        <v>91</v>
      </c>
      <c r="B64" s="204">
        <v>375</v>
      </c>
      <c r="C64" s="204">
        <v>317</v>
      </c>
      <c r="D64" s="204">
        <v>99</v>
      </c>
      <c r="E64" s="204">
        <v>1</v>
      </c>
      <c r="F64" s="204">
        <v>14</v>
      </c>
      <c r="G64" s="204">
        <v>72</v>
      </c>
      <c r="H64" s="204">
        <v>124</v>
      </c>
      <c r="I64" s="204">
        <v>79</v>
      </c>
      <c r="J64" s="204">
        <v>77</v>
      </c>
      <c r="K64" s="204">
        <v>103</v>
      </c>
      <c r="L64" s="204">
        <v>55</v>
      </c>
      <c r="M64" s="204">
        <v>81</v>
      </c>
      <c r="N64" s="203">
        <f t="shared" si="0"/>
        <v>1158</v>
      </c>
    </row>
    <row r="65" spans="1:14" ht="18" customHeight="1">
      <c r="A65" s="185" t="s">
        <v>51</v>
      </c>
      <c r="B65" s="204">
        <v>306</v>
      </c>
      <c r="C65" s="204">
        <v>274</v>
      </c>
      <c r="D65" s="204">
        <v>88</v>
      </c>
      <c r="E65" s="204">
        <v>1</v>
      </c>
      <c r="F65" s="204">
        <v>14</v>
      </c>
      <c r="G65" s="204">
        <v>71</v>
      </c>
      <c r="H65" s="204">
        <v>120</v>
      </c>
      <c r="I65" s="204">
        <v>66</v>
      </c>
      <c r="J65" s="204">
        <v>75</v>
      </c>
      <c r="K65" s="204">
        <v>90</v>
      </c>
      <c r="L65" s="204">
        <v>49</v>
      </c>
      <c r="M65" s="204">
        <v>74</v>
      </c>
      <c r="N65" s="203">
        <f t="shared" si="0"/>
        <v>1015</v>
      </c>
    </row>
    <row r="66" spans="1:14" ht="30" customHeight="1">
      <c r="A66" s="185" t="s">
        <v>92</v>
      </c>
      <c r="B66" s="204">
        <v>69</v>
      </c>
      <c r="C66" s="204">
        <v>43</v>
      </c>
      <c r="D66" s="204">
        <v>11</v>
      </c>
      <c r="E66" s="204">
        <v>0</v>
      </c>
      <c r="F66" s="204">
        <v>0</v>
      </c>
      <c r="G66" s="204">
        <v>1</v>
      </c>
      <c r="H66" s="204">
        <v>4</v>
      </c>
      <c r="I66" s="204">
        <v>13</v>
      </c>
      <c r="J66" s="204">
        <v>2</v>
      </c>
      <c r="K66" s="204">
        <v>13</v>
      </c>
      <c r="L66" s="204">
        <v>6</v>
      </c>
      <c r="M66" s="204">
        <v>7</v>
      </c>
      <c r="N66" s="203">
        <f t="shared" si="0"/>
        <v>143</v>
      </c>
    </row>
    <row r="67" spans="1:14"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43"/>
    </row>
  </sheetData>
  <phoneticPr fontId="13" type="noConversion"/>
  <pageMargins left="0" right="0" top="0" bottom="0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FD2C-67A1-4246-A92D-258922F01E67}">
  <sheetPr>
    <tabColor theme="6"/>
    <outlinePr summaryBelow="0"/>
  </sheetPr>
  <dimension ref="A1:N66"/>
  <sheetViews>
    <sheetView workbookViewId="0">
      <selection activeCell="R6" sqref="R6"/>
    </sheetView>
  </sheetViews>
  <sheetFormatPr defaultColWidth="8.625" defaultRowHeight="15"/>
  <cols>
    <col min="1" max="1" width="18.5" style="28" customWidth="1"/>
    <col min="2" max="13" width="8.75" style="110" customWidth="1"/>
    <col min="14" max="14" width="9.625" style="89" customWidth="1"/>
    <col min="15" max="16384" width="8.625" style="28"/>
  </cols>
  <sheetData>
    <row r="1" spans="1:14" ht="23.1" customHeight="1">
      <c r="A1" s="38" t="s">
        <v>93</v>
      </c>
      <c r="B1" s="101"/>
      <c r="C1" s="101"/>
      <c r="D1" s="101"/>
      <c r="E1" s="102"/>
      <c r="F1" s="102"/>
      <c r="G1" s="102"/>
      <c r="H1" s="102"/>
      <c r="I1" s="102"/>
      <c r="J1" s="102"/>
      <c r="K1" s="102"/>
      <c r="L1" s="102"/>
      <c r="M1" s="102"/>
      <c r="N1" s="90"/>
    </row>
    <row r="2" spans="1:14" ht="9.9499999999999993" customHeight="1">
      <c r="A2" s="34" t="s">
        <v>71</v>
      </c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91"/>
    </row>
    <row r="3" spans="1:14" ht="14.25">
      <c r="A3" s="35" t="s">
        <v>71</v>
      </c>
      <c r="B3" s="105"/>
      <c r="C3" s="105"/>
      <c r="D3" s="105"/>
      <c r="E3" s="106" t="s">
        <v>94</v>
      </c>
      <c r="F3" s="107"/>
      <c r="G3" s="107"/>
      <c r="H3" s="108"/>
      <c r="I3" s="108"/>
      <c r="J3" s="108"/>
      <c r="K3" s="108"/>
      <c r="L3" s="108"/>
      <c r="M3" s="108"/>
      <c r="N3" s="92"/>
    </row>
    <row r="4" spans="1:14" ht="42.95" customHeight="1">
      <c r="A4" s="36"/>
      <c r="B4" s="109"/>
      <c r="C4" s="109"/>
      <c r="D4" s="109"/>
      <c r="E4" s="106" t="s">
        <v>74</v>
      </c>
      <c r="F4" s="106"/>
      <c r="G4" s="106"/>
      <c r="H4" s="106"/>
      <c r="I4" s="106"/>
      <c r="J4" s="106"/>
      <c r="K4" s="106"/>
      <c r="L4" s="106"/>
      <c r="M4" s="106"/>
      <c r="N4" s="106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2" t="s">
        <v>73</v>
      </c>
    </row>
    <row r="6" spans="1:14" ht="18" customHeight="1">
      <c r="A6" s="159" t="s">
        <v>75</v>
      </c>
      <c r="B6" s="159">
        <v>90261</v>
      </c>
      <c r="C6" s="159">
        <v>111634</v>
      </c>
      <c r="D6" s="159">
        <v>148163</v>
      </c>
      <c r="E6" s="159">
        <v>212831</v>
      </c>
      <c r="F6" s="159">
        <v>346138</v>
      </c>
      <c r="G6" s="159">
        <v>636523</v>
      </c>
      <c r="H6" s="159">
        <v>1031323</v>
      </c>
      <c r="I6" s="159">
        <v>1010733</v>
      </c>
      <c r="J6" s="159">
        <v>593799</v>
      </c>
      <c r="K6" s="159">
        <v>486862</v>
      </c>
      <c r="L6" s="159">
        <v>429415</v>
      </c>
      <c r="M6" s="159">
        <v>444866</v>
      </c>
      <c r="N6" s="203">
        <f>SUM(B6:J6)</f>
        <v>4181405</v>
      </c>
    </row>
    <row r="7" spans="1:14" ht="18" customHeight="1">
      <c r="A7" s="160" t="s">
        <v>76</v>
      </c>
      <c r="B7" s="160">
        <v>60465</v>
      </c>
      <c r="C7" s="160">
        <v>80531</v>
      </c>
      <c r="D7" s="160">
        <v>110964</v>
      </c>
      <c r="E7" s="160">
        <v>170340</v>
      </c>
      <c r="F7" s="160">
        <v>292623</v>
      </c>
      <c r="G7" s="160">
        <v>561353</v>
      </c>
      <c r="H7" s="160">
        <v>872212</v>
      </c>
      <c r="I7" s="160">
        <v>810792</v>
      </c>
      <c r="J7" s="160">
        <v>421448</v>
      </c>
      <c r="K7" s="160">
        <v>341323</v>
      </c>
      <c r="L7" s="160">
        <v>306526</v>
      </c>
      <c r="M7" s="160">
        <v>331176</v>
      </c>
      <c r="N7" s="203">
        <f t="shared" ref="N7:N66" si="0">SUM(B7:J7)</f>
        <v>3380728</v>
      </c>
    </row>
    <row r="8" spans="1:14" ht="18" customHeight="1">
      <c r="A8" s="195" t="s">
        <v>77</v>
      </c>
      <c r="B8" s="195">
        <v>29796</v>
      </c>
      <c r="C8" s="195">
        <v>31103</v>
      </c>
      <c r="D8" s="195">
        <v>37199</v>
      </c>
      <c r="E8" s="195">
        <v>42491</v>
      </c>
      <c r="F8" s="195">
        <v>53515</v>
      </c>
      <c r="G8" s="195">
        <v>75170</v>
      </c>
      <c r="H8" s="195">
        <v>159111</v>
      </c>
      <c r="I8" s="195">
        <v>199941</v>
      </c>
      <c r="J8" s="195">
        <v>172351</v>
      </c>
      <c r="K8" s="195">
        <v>145539</v>
      </c>
      <c r="L8" s="195">
        <v>122889</v>
      </c>
      <c r="M8" s="195">
        <v>113690</v>
      </c>
      <c r="N8" s="203">
        <f t="shared" si="0"/>
        <v>800677</v>
      </c>
    </row>
    <row r="9" spans="1:14" ht="18" customHeight="1">
      <c r="A9" s="185" t="s">
        <v>78</v>
      </c>
      <c r="B9" s="204">
        <v>23519</v>
      </c>
      <c r="C9" s="204">
        <v>26378</v>
      </c>
      <c r="D9" s="204">
        <v>32400</v>
      </c>
      <c r="E9" s="204">
        <v>37572</v>
      </c>
      <c r="F9" s="204">
        <v>47181</v>
      </c>
      <c r="G9" s="204">
        <v>66150</v>
      </c>
      <c r="H9" s="204">
        <v>135891</v>
      </c>
      <c r="I9" s="204">
        <v>170591</v>
      </c>
      <c r="J9" s="204">
        <v>140132</v>
      </c>
      <c r="K9" s="204">
        <v>125978</v>
      </c>
      <c r="L9" s="204">
        <v>106915</v>
      </c>
      <c r="M9" s="204">
        <v>97071</v>
      </c>
      <c r="N9" s="203">
        <f t="shared" si="0"/>
        <v>679814</v>
      </c>
    </row>
    <row r="10" spans="1:14" ht="18" customHeight="1">
      <c r="A10" s="185" t="s">
        <v>79</v>
      </c>
      <c r="B10" s="204">
        <v>12199</v>
      </c>
      <c r="C10" s="204">
        <v>12992</v>
      </c>
      <c r="D10" s="204">
        <v>15809</v>
      </c>
      <c r="E10" s="204">
        <v>19971</v>
      </c>
      <c r="F10" s="204">
        <v>27854</v>
      </c>
      <c r="G10" s="204">
        <v>41758</v>
      </c>
      <c r="H10" s="204">
        <v>96579</v>
      </c>
      <c r="I10" s="204">
        <v>127895</v>
      </c>
      <c r="J10" s="204">
        <v>101271</v>
      </c>
      <c r="K10" s="204">
        <v>88461</v>
      </c>
      <c r="L10" s="204">
        <v>71490</v>
      </c>
      <c r="M10" s="204">
        <v>64539</v>
      </c>
      <c r="N10" s="203">
        <f t="shared" si="0"/>
        <v>456328</v>
      </c>
    </row>
    <row r="11" spans="1:14" ht="18" customHeight="1">
      <c r="A11" s="185" t="s">
        <v>32</v>
      </c>
      <c r="B11" s="204">
        <v>313</v>
      </c>
      <c r="C11" s="204">
        <v>401</v>
      </c>
      <c r="D11" s="204">
        <v>754</v>
      </c>
      <c r="E11" s="204">
        <v>1027</v>
      </c>
      <c r="F11" s="204">
        <v>1346</v>
      </c>
      <c r="G11" s="204">
        <v>1667</v>
      </c>
      <c r="H11" s="204">
        <v>2265</v>
      </c>
      <c r="I11" s="204">
        <v>2154</v>
      </c>
      <c r="J11" s="204">
        <v>1738</v>
      </c>
      <c r="K11" s="204">
        <v>1414</v>
      </c>
      <c r="L11" s="204">
        <v>1574</v>
      </c>
      <c r="M11" s="204">
        <v>1666</v>
      </c>
      <c r="N11" s="203">
        <f t="shared" si="0"/>
        <v>11665</v>
      </c>
    </row>
    <row r="12" spans="1:14" ht="18" customHeight="1">
      <c r="A12" s="185" t="s">
        <v>40</v>
      </c>
      <c r="B12" s="204">
        <v>108</v>
      </c>
      <c r="C12" s="204">
        <v>89</v>
      </c>
      <c r="D12" s="204">
        <v>94</v>
      </c>
      <c r="E12" s="204">
        <v>117</v>
      </c>
      <c r="F12" s="204">
        <v>200</v>
      </c>
      <c r="G12" s="204">
        <v>132</v>
      </c>
      <c r="H12" s="204">
        <v>276</v>
      </c>
      <c r="I12" s="204">
        <v>557</v>
      </c>
      <c r="J12" s="204">
        <v>624</v>
      </c>
      <c r="K12" s="204">
        <v>1070</v>
      </c>
      <c r="L12" s="204">
        <v>1016</v>
      </c>
      <c r="M12" s="204">
        <v>636</v>
      </c>
      <c r="N12" s="203">
        <f t="shared" si="0"/>
        <v>2197</v>
      </c>
    </row>
    <row r="13" spans="1:14" ht="18" customHeight="1">
      <c r="A13" s="185" t="s">
        <v>36</v>
      </c>
      <c r="B13" s="204">
        <v>171</v>
      </c>
      <c r="C13" s="204">
        <v>472</v>
      </c>
      <c r="D13" s="204">
        <v>148</v>
      </c>
      <c r="E13" s="204">
        <v>144</v>
      </c>
      <c r="F13" s="204">
        <v>303</v>
      </c>
      <c r="G13" s="204">
        <v>387</v>
      </c>
      <c r="H13" s="204">
        <v>1062</v>
      </c>
      <c r="I13" s="204">
        <v>1520</v>
      </c>
      <c r="J13" s="204">
        <v>1450</v>
      </c>
      <c r="K13" s="204">
        <v>969</v>
      </c>
      <c r="L13" s="204">
        <v>867</v>
      </c>
      <c r="M13" s="204">
        <v>484</v>
      </c>
      <c r="N13" s="203">
        <f t="shared" si="0"/>
        <v>5657</v>
      </c>
    </row>
    <row r="14" spans="1:14" ht="18" customHeight="1">
      <c r="A14" s="185" t="s">
        <v>27</v>
      </c>
      <c r="B14" s="204">
        <v>269</v>
      </c>
      <c r="C14" s="204">
        <v>479</v>
      </c>
      <c r="D14" s="204">
        <v>391</v>
      </c>
      <c r="E14" s="204">
        <v>541</v>
      </c>
      <c r="F14" s="204">
        <v>664</v>
      </c>
      <c r="G14" s="204">
        <v>857</v>
      </c>
      <c r="H14" s="204">
        <v>2711</v>
      </c>
      <c r="I14" s="204">
        <v>3488</v>
      </c>
      <c r="J14" s="204">
        <v>4766</v>
      </c>
      <c r="K14" s="204">
        <v>5364</v>
      </c>
      <c r="L14" s="204">
        <v>4688</v>
      </c>
      <c r="M14" s="204">
        <v>2204</v>
      </c>
      <c r="N14" s="203">
        <f t="shared" si="0"/>
        <v>14166</v>
      </c>
    </row>
    <row r="15" spans="1:14" ht="18" customHeight="1">
      <c r="A15" s="185" t="s">
        <v>15</v>
      </c>
      <c r="B15" s="204">
        <v>1608</v>
      </c>
      <c r="C15" s="204">
        <v>1559</v>
      </c>
      <c r="D15" s="204">
        <v>2143</v>
      </c>
      <c r="E15" s="204">
        <v>2443</v>
      </c>
      <c r="F15" s="204">
        <v>3194</v>
      </c>
      <c r="G15" s="204">
        <v>5979</v>
      </c>
      <c r="H15" s="204">
        <v>18450</v>
      </c>
      <c r="I15" s="204">
        <v>30558</v>
      </c>
      <c r="J15" s="204">
        <v>25460</v>
      </c>
      <c r="K15" s="204">
        <v>18900</v>
      </c>
      <c r="L15" s="204">
        <v>11449</v>
      </c>
      <c r="M15" s="204">
        <v>8882</v>
      </c>
      <c r="N15" s="203">
        <f t="shared" si="0"/>
        <v>91394</v>
      </c>
    </row>
    <row r="16" spans="1:14" ht="18" customHeight="1">
      <c r="A16" s="185" t="s">
        <v>20</v>
      </c>
      <c r="B16" s="204">
        <v>748</v>
      </c>
      <c r="C16" s="204">
        <v>426</v>
      </c>
      <c r="D16" s="204">
        <v>541</v>
      </c>
      <c r="E16" s="204">
        <v>931</v>
      </c>
      <c r="F16" s="204">
        <v>1385</v>
      </c>
      <c r="G16" s="204">
        <v>2627</v>
      </c>
      <c r="H16" s="204">
        <v>9527</v>
      </c>
      <c r="I16" s="204">
        <v>8139</v>
      </c>
      <c r="J16" s="204">
        <v>5412</v>
      </c>
      <c r="K16" s="204">
        <v>5151</v>
      </c>
      <c r="L16" s="204">
        <v>3118</v>
      </c>
      <c r="M16" s="204">
        <v>3836</v>
      </c>
      <c r="N16" s="203">
        <f t="shared" si="0"/>
        <v>29736</v>
      </c>
    </row>
    <row r="17" spans="1:14" ht="18" customHeight="1">
      <c r="A17" s="185" t="s">
        <v>31</v>
      </c>
      <c r="B17" s="204">
        <v>415</v>
      </c>
      <c r="C17" s="204">
        <v>271</v>
      </c>
      <c r="D17" s="204">
        <v>299</v>
      </c>
      <c r="E17" s="204">
        <v>620</v>
      </c>
      <c r="F17" s="204">
        <v>828</v>
      </c>
      <c r="G17" s="204">
        <v>1113</v>
      </c>
      <c r="H17" s="204">
        <v>1931</v>
      </c>
      <c r="I17" s="204">
        <v>2301</v>
      </c>
      <c r="J17" s="204">
        <v>2711</v>
      </c>
      <c r="K17" s="204">
        <v>2445</v>
      </c>
      <c r="L17" s="204">
        <v>1981</v>
      </c>
      <c r="M17" s="204">
        <v>1536</v>
      </c>
      <c r="N17" s="203">
        <f t="shared" si="0"/>
        <v>10489</v>
      </c>
    </row>
    <row r="18" spans="1:14" ht="18" customHeight="1">
      <c r="A18" s="185" t="s">
        <v>37</v>
      </c>
      <c r="B18" s="204">
        <v>244</v>
      </c>
      <c r="C18" s="204">
        <v>113</v>
      </c>
      <c r="D18" s="204">
        <v>90</v>
      </c>
      <c r="E18" s="204">
        <v>85</v>
      </c>
      <c r="F18" s="204">
        <v>203</v>
      </c>
      <c r="G18" s="204">
        <v>306</v>
      </c>
      <c r="H18" s="204">
        <v>785</v>
      </c>
      <c r="I18" s="204">
        <v>1914</v>
      </c>
      <c r="J18" s="204">
        <v>831</v>
      </c>
      <c r="K18" s="204">
        <v>1306</v>
      </c>
      <c r="L18" s="204">
        <v>947</v>
      </c>
      <c r="M18" s="204">
        <v>716</v>
      </c>
      <c r="N18" s="203">
        <f t="shared" si="0"/>
        <v>4571</v>
      </c>
    </row>
    <row r="19" spans="1:14" ht="18" customHeight="1">
      <c r="A19" s="185" t="s">
        <v>25</v>
      </c>
      <c r="B19" s="204">
        <v>177</v>
      </c>
      <c r="C19" s="204">
        <v>344</v>
      </c>
      <c r="D19" s="204">
        <v>302</v>
      </c>
      <c r="E19" s="204">
        <v>1507</v>
      </c>
      <c r="F19" s="204">
        <v>5047</v>
      </c>
      <c r="G19" s="204">
        <v>4856</v>
      </c>
      <c r="H19" s="204">
        <v>5847</v>
      </c>
      <c r="I19" s="204">
        <v>7992</v>
      </c>
      <c r="J19" s="204">
        <v>4677</v>
      </c>
      <c r="K19" s="204">
        <v>3885</v>
      </c>
      <c r="L19" s="204">
        <v>2465</v>
      </c>
      <c r="M19" s="204">
        <v>2301</v>
      </c>
      <c r="N19" s="203">
        <f t="shared" si="0"/>
        <v>30749</v>
      </c>
    </row>
    <row r="20" spans="1:14" ht="18" customHeight="1">
      <c r="A20" s="185" t="s">
        <v>22</v>
      </c>
      <c r="B20" s="204">
        <v>713</v>
      </c>
      <c r="C20" s="204">
        <v>703</v>
      </c>
      <c r="D20" s="204">
        <v>551</v>
      </c>
      <c r="E20" s="204">
        <v>651</v>
      </c>
      <c r="F20" s="204">
        <v>1087</v>
      </c>
      <c r="G20" s="204">
        <v>1499</v>
      </c>
      <c r="H20" s="204">
        <v>3397</v>
      </c>
      <c r="I20" s="204">
        <v>6044</v>
      </c>
      <c r="J20" s="204">
        <v>5050</v>
      </c>
      <c r="K20" s="204">
        <v>3954</v>
      </c>
      <c r="L20" s="204">
        <v>2990</v>
      </c>
      <c r="M20" s="204">
        <v>2988</v>
      </c>
      <c r="N20" s="203">
        <f t="shared" si="0"/>
        <v>19695</v>
      </c>
    </row>
    <row r="21" spans="1:14" ht="18" customHeight="1">
      <c r="A21" s="185" t="s">
        <v>50</v>
      </c>
      <c r="B21" s="204">
        <v>39</v>
      </c>
      <c r="C21" s="204">
        <v>83</v>
      </c>
      <c r="D21" s="204">
        <v>101</v>
      </c>
      <c r="E21" s="204">
        <v>118</v>
      </c>
      <c r="F21" s="204">
        <v>165</v>
      </c>
      <c r="G21" s="204">
        <v>194</v>
      </c>
      <c r="H21" s="204">
        <v>244</v>
      </c>
      <c r="I21" s="204">
        <v>432</v>
      </c>
      <c r="J21" s="204">
        <v>402</v>
      </c>
      <c r="K21" s="204">
        <v>508</v>
      </c>
      <c r="L21" s="204">
        <v>207</v>
      </c>
      <c r="M21" s="204">
        <v>203</v>
      </c>
      <c r="N21" s="203">
        <f t="shared" si="0"/>
        <v>1778</v>
      </c>
    </row>
    <row r="22" spans="1:14" ht="18" customHeight="1">
      <c r="A22" s="185" t="s">
        <v>23</v>
      </c>
      <c r="B22" s="204">
        <v>3314</v>
      </c>
      <c r="C22" s="204">
        <v>3062</v>
      </c>
      <c r="D22" s="204">
        <v>3730</v>
      </c>
      <c r="E22" s="204">
        <v>3388</v>
      </c>
      <c r="F22" s="204">
        <v>1648</v>
      </c>
      <c r="G22" s="204">
        <v>1225</v>
      </c>
      <c r="H22" s="204">
        <v>2843</v>
      </c>
      <c r="I22" s="204">
        <v>5510</v>
      </c>
      <c r="J22" s="204">
        <v>3933</v>
      </c>
      <c r="K22" s="204">
        <v>4827</v>
      </c>
      <c r="L22" s="204">
        <v>3994</v>
      </c>
      <c r="M22" s="204">
        <v>3194</v>
      </c>
      <c r="N22" s="203">
        <f t="shared" si="0"/>
        <v>28653</v>
      </c>
    </row>
    <row r="23" spans="1:14" ht="18" customHeight="1">
      <c r="A23" s="185" t="s">
        <v>47</v>
      </c>
      <c r="B23" s="204">
        <v>132</v>
      </c>
      <c r="C23" s="204">
        <v>5</v>
      </c>
      <c r="D23" s="204">
        <v>22</v>
      </c>
      <c r="E23" s="204">
        <v>39</v>
      </c>
      <c r="F23" s="204">
        <v>55</v>
      </c>
      <c r="G23" s="204">
        <v>158</v>
      </c>
      <c r="H23" s="204">
        <v>271</v>
      </c>
      <c r="I23" s="204">
        <v>291</v>
      </c>
      <c r="J23" s="204">
        <v>146</v>
      </c>
      <c r="K23" s="204">
        <v>106</v>
      </c>
      <c r="L23" s="204">
        <v>134</v>
      </c>
      <c r="M23" s="204">
        <v>353</v>
      </c>
      <c r="N23" s="203">
        <f t="shared" si="0"/>
        <v>1119</v>
      </c>
    </row>
    <row r="24" spans="1:14" ht="18" customHeight="1">
      <c r="A24" s="185" t="s">
        <v>16</v>
      </c>
      <c r="B24" s="204">
        <v>942</v>
      </c>
      <c r="C24" s="204">
        <v>803</v>
      </c>
      <c r="D24" s="204">
        <v>2008</v>
      </c>
      <c r="E24" s="204">
        <v>2299</v>
      </c>
      <c r="F24" s="204">
        <v>3201</v>
      </c>
      <c r="G24" s="204">
        <v>7265</v>
      </c>
      <c r="H24" s="204">
        <v>17920</v>
      </c>
      <c r="I24" s="204">
        <v>16549</v>
      </c>
      <c r="J24" s="204">
        <v>9797</v>
      </c>
      <c r="K24" s="204">
        <v>11558</v>
      </c>
      <c r="L24" s="204">
        <v>13300</v>
      </c>
      <c r="M24" s="204">
        <v>13683</v>
      </c>
      <c r="N24" s="203">
        <f t="shared" si="0"/>
        <v>60784</v>
      </c>
    </row>
    <row r="25" spans="1:14" ht="18" customHeight="1">
      <c r="A25" s="185" t="s">
        <v>49</v>
      </c>
      <c r="B25" s="204">
        <v>6</v>
      </c>
      <c r="C25" s="204">
        <v>4</v>
      </c>
      <c r="D25" s="204">
        <v>20</v>
      </c>
      <c r="E25" s="204">
        <v>49</v>
      </c>
      <c r="F25" s="204">
        <v>36</v>
      </c>
      <c r="G25" s="204">
        <v>90</v>
      </c>
      <c r="H25" s="204">
        <v>318</v>
      </c>
      <c r="I25" s="204">
        <v>476</v>
      </c>
      <c r="J25" s="204">
        <v>110</v>
      </c>
      <c r="K25" s="204">
        <v>123</v>
      </c>
      <c r="L25" s="204">
        <v>112</v>
      </c>
      <c r="M25" s="204">
        <v>277</v>
      </c>
      <c r="N25" s="203">
        <f t="shared" si="0"/>
        <v>1109</v>
      </c>
    </row>
    <row r="26" spans="1:14" ht="18" customHeight="1">
      <c r="A26" s="185" t="s">
        <v>43</v>
      </c>
      <c r="B26" s="204">
        <v>30</v>
      </c>
      <c r="C26" s="204">
        <v>22</v>
      </c>
      <c r="D26" s="204">
        <v>28</v>
      </c>
      <c r="E26" s="204">
        <v>28</v>
      </c>
      <c r="F26" s="204">
        <v>91</v>
      </c>
      <c r="G26" s="204">
        <v>125</v>
      </c>
      <c r="H26" s="204">
        <v>290</v>
      </c>
      <c r="I26" s="204">
        <v>739</v>
      </c>
      <c r="J26" s="204">
        <v>455</v>
      </c>
      <c r="K26" s="204">
        <v>713</v>
      </c>
      <c r="L26" s="204">
        <v>637</v>
      </c>
      <c r="M26" s="204">
        <v>410</v>
      </c>
      <c r="N26" s="203">
        <f t="shared" si="0"/>
        <v>1808</v>
      </c>
    </row>
    <row r="27" spans="1:14" ht="18" customHeight="1">
      <c r="A27" s="185" t="s">
        <v>52</v>
      </c>
      <c r="B27" s="204">
        <v>5</v>
      </c>
      <c r="C27" s="204">
        <v>30</v>
      </c>
      <c r="D27" s="204">
        <v>31</v>
      </c>
      <c r="E27" s="204">
        <v>5</v>
      </c>
      <c r="F27" s="204">
        <v>24</v>
      </c>
      <c r="G27" s="204">
        <v>55</v>
      </c>
      <c r="H27" s="204">
        <v>165</v>
      </c>
      <c r="I27" s="204">
        <v>154</v>
      </c>
      <c r="J27" s="204">
        <v>175</v>
      </c>
      <c r="K27" s="204">
        <v>177</v>
      </c>
      <c r="L27" s="204">
        <v>174</v>
      </c>
      <c r="M27" s="204">
        <v>236</v>
      </c>
      <c r="N27" s="203">
        <f t="shared" si="0"/>
        <v>644</v>
      </c>
    </row>
    <row r="28" spans="1:14" ht="18" customHeight="1">
      <c r="A28" s="185" t="s">
        <v>29</v>
      </c>
      <c r="B28" s="204">
        <v>138</v>
      </c>
      <c r="C28" s="204">
        <v>104</v>
      </c>
      <c r="D28" s="204">
        <v>276</v>
      </c>
      <c r="E28" s="204">
        <v>409</v>
      </c>
      <c r="F28" s="204">
        <v>475</v>
      </c>
      <c r="G28" s="204">
        <v>589</v>
      </c>
      <c r="H28" s="204">
        <v>2036</v>
      </c>
      <c r="I28" s="204">
        <v>4063</v>
      </c>
      <c r="J28" s="204">
        <v>3005</v>
      </c>
      <c r="K28" s="204">
        <v>2576</v>
      </c>
      <c r="L28" s="204">
        <v>2244</v>
      </c>
      <c r="M28" s="204">
        <v>2254</v>
      </c>
      <c r="N28" s="203">
        <f t="shared" si="0"/>
        <v>11095</v>
      </c>
    </row>
    <row r="29" spans="1:14" ht="18" customHeight="1">
      <c r="A29" s="185" t="s">
        <v>34</v>
      </c>
      <c r="B29" s="204">
        <v>59</v>
      </c>
      <c r="C29" s="204">
        <v>100</v>
      </c>
      <c r="D29" s="204">
        <v>142</v>
      </c>
      <c r="E29" s="204">
        <v>219</v>
      </c>
      <c r="F29" s="204">
        <v>343</v>
      </c>
      <c r="G29" s="204">
        <v>518</v>
      </c>
      <c r="H29" s="204">
        <v>1053</v>
      </c>
      <c r="I29" s="204">
        <v>1977</v>
      </c>
      <c r="J29" s="204">
        <v>2263</v>
      </c>
      <c r="K29" s="204">
        <v>935</v>
      </c>
      <c r="L29" s="204">
        <v>947</v>
      </c>
      <c r="M29" s="204">
        <v>639</v>
      </c>
      <c r="N29" s="203">
        <f t="shared" si="0"/>
        <v>6674</v>
      </c>
    </row>
    <row r="30" spans="1:14" ht="18" customHeight="1">
      <c r="A30" s="185" t="s">
        <v>14</v>
      </c>
      <c r="B30" s="204">
        <v>2182</v>
      </c>
      <c r="C30" s="204">
        <v>3165</v>
      </c>
      <c r="D30" s="204">
        <v>2750</v>
      </c>
      <c r="E30" s="204">
        <v>3732</v>
      </c>
      <c r="F30" s="204">
        <v>5133</v>
      </c>
      <c r="G30" s="204">
        <v>8261</v>
      </c>
      <c r="H30" s="204">
        <v>18180</v>
      </c>
      <c r="I30" s="204">
        <v>24791</v>
      </c>
      <c r="J30" s="204">
        <v>19494</v>
      </c>
      <c r="K30" s="204">
        <v>13891</v>
      </c>
      <c r="L30" s="204">
        <v>11840</v>
      </c>
      <c r="M30" s="204">
        <v>12381</v>
      </c>
      <c r="N30" s="203">
        <f t="shared" si="0"/>
        <v>87688</v>
      </c>
    </row>
    <row r="31" spans="1:14" ht="18" customHeight="1">
      <c r="A31" s="185" t="s">
        <v>38</v>
      </c>
      <c r="B31" s="204">
        <v>72</v>
      </c>
      <c r="C31" s="204">
        <v>56</v>
      </c>
      <c r="D31" s="204">
        <v>84</v>
      </c>
      <c r="E31" s="204">
        <v>156</v>
      </c>
      <c r="F31" s="204">
        <v>192</v>
      </c>
      <c r="G31" s="204">
        <v>374</v>
      </c>
      <c r="H31" s="204">
        <v>392</v>
      </c>
      <c r="I31" s="204">
        <v>866</v>
      </c>
      <c r="J31" s="204">
        <v>1770</v>
      </c>
      <c r="K31" s="204">
        <v>1568</v>
      </c>
      <c r="L31" s="204">
        <v>1114</v>
      </c>
      <c r="M31" s="204">
        <v>728</v>
      </c>
      <c r="N31" s="203">
        <f t="shared" si="0"/>
        <v>3962</v>
      </c>
    </row>
    <row r="32" spans="1:14" ht="18" customHeight="1">
      <c r="A32" s="185" t="s">
        <v>41</v>
      </c>
      <c r="B32" s="204">
        <v>88</v>
      </c>
      <c r="C32" s="204">
        <v>156</v>
      </c>
      <c r="D32" s="204">
        <v>198</v>
      </c>
      <c r="E32" s="204">
        <v>220</v>
      </c>
      <c r="F32" s="204">
        <v>213</v>
      </c>
      <c r="G32" s="204">
        <v>501</v>
      </c>
      <c r="H32" s="204">
        <v>774</v>
      </c>
      <c r="I32" s="204">
        <v>1019</v>
      </c>
      <c r="J32" s="204">
        <v>920</v>
      </c>
      <c r="K32" s="204">
        <v>954</v>
      </c>
      <c r="L32" s="204">
        <v>870</v>
      </c>
      <c r="M32" s="204">
        <v>869</v>
      </c>
      <c r="N32" s="203">
        <f t="shared" si="0"/>
        <v>4089</v>
      </c>
    </row>
    <row r="33" spans="1:14" ht="18" customHeight="1">
      <c r="A33" s="185" t="s">
        <v>42</v>
      </c>
      <c r="B33" s="204">
        <v>14</v>
      </c>
      <c r="C33" s="204">
        <v>43</v>
      </c>
      <c r="D33" s="204">
        <v>28</v>
      </c>
      <c r="E33" s="204">
        <v>91</v>
      </c>
      <c r="F33" s="204">
        <v>60</v>
      </c>
      <c r="G33" s="204">
        <v>475</v>
      </c>
      <c r="H33" s="204">
        <v>846</v>
      </c>
      <c r="I33" s="204">
        <v>694</v>
      </c>
      <c r="J33" s="204">
        <v>470</v>
      </c>
      <c r="K33" s="204">
        <v>285</v>
      </c>
      <c r="L33" s="204">
        <v>262</v>
      </c>
      <c r="M33" s="204">
        <v>239</v>
      </c>
      <c r="N33" s="203">
        <f t="shared" si="0"/>
        <v>2721</v>
      </c>
    </row>
    <row r="34" spans="1:14" ht="18" customHeight="1">
      <c r="A34" s="185" t="s">
        <v>44</v>
      </c>
      <c r="B34" s="204">
        <v>65</v>
      </c>
      <c r="C34" s="204">
        <v>27</v>
      </c>
      <c r="D34" s="204">
        <v>31</v>
      </c>
      <c r="E34" s="204">
        <v>41</v>
      </c>
      <c r="F34" s="204">
        <v>299</v>
      </c>
      <c r="G34" s="204">
        <v>206</v>
      </c>
      <c r="H34" s="204">
        <v>292</v>
      </c>
      <c r="I34" s="204">
        <v>456</v>
      </c>
      <c r="J34" s="204">
        <v>366</v>
      </c>
      <c r="K34" s="204">
        <v>517</v>
      </c>
      <c r="L34" s="204">
        <v>325</v>
      </c>
      <c r="M34" s="204">
        <v>278</v>
      </c>
      <c r="N34" s="203">
        <f t="shared" si="0"/>
        <v>1783</v>
      </c>
    </row>
    <row r="35" spans="1:14" ht="18" customHeight="1">
      <c r="A35" s="185" t="s">
        <v>30</v>
      </c>
      <c r="B35" s="204">
        <v>132</v>
      </c>
      <c r="C35" s="204">
        <v>161</v>
      </c>
      <c r="D35" s="204">
        <v>161</v>
      </c>
      <c r="E35" s="204">
        <v>561</v>
      </c>
      <c r="F35" s="204">
        <v>789</v>
      </c>
      <c r="G35" s="204">
        <v>892</v>
      </c>
      <c r="H35" s="204">
        <v>2314</v>
      </c>
      <c r="I35" s="204">
        <v>2451</v>
      </c>
      <c r="J35" s="204">
        <v>2556</v>
      </c>
      <c r="K35" s="204">
        <v>2348</v>
      </c>
      <c r="L35" s="204">
        <v>1565</v>
      </c>
      <c r="M35" s="204">
        <v>1363</v>
      </c>
      <c r="N35" s="203">
        <f t="shared" si="0"/>
        <v>10017</v>
      </c>
    </row>
    <row r="36" spans="1:14" ht="18" customHeight="1">
      <c r="A36" s="185" t="s">
        <v>26</v>
      </c>
      <c r="B36" s="204">
        <v>215</v>
      </c>
      <c r="C36" s="204">
        <v>314</v>
      </c>
      <c r="D36" s="204">
        <v>886</v>
      </c>
      <c r="E36" s="204">
        <v>550</v>
      </c>
      <c r="F36" s="204">
        <v>873</v>
      </c>
      <c r="G36" s="204">
        <v>1407</v>
      </c>
      <c r="H36" s="204">
        <v>2390</v>
      </c>
      <c r="I36" s="204">
        <v>2760</v>
      </c>
      <c r="J36" s="204">
        <v>2690</v>
      </c>
      <c r="K36" s="204">
        <v>2917</v>
      </c>
      <c r="L36" s="204">
        <v>2670</v>
      </c>
      <c r="M36" s="204">
        <v>2183</v>
      </c>
      <c r="N36" s="203">
        <f t="shared" si="0"/>
        <v>12085</v>
      </c>
    </row>
    <row r="37" spans="1:14" ht="18" customHeight="1">
      <c r="A37" s="185" t="s">
        <v>19</v>
      </c>
      <c r="B37" s="204">
        <v>1307</v>
      </c>
      <c r="C37" s="204">
        <v>1060</v>
      </c>
      <c r="D37" s="204">
        <v>1583</v>
      </c>
      <c r="E37" s="204">
        <v>1864</v>
      </c>
      <c r="F37" s="204">
        <v>2555</v>
      </c>
      <c r="G37" s="204">
        <v>3390</v>
      </c>
      <c r="H37" s="204">
        <v>7047</v>
      </c>
      <c r="I37" s="204">
        <v>11550</v>
      </c>
      <c r="J37" s="204">
        <v>8379</v>
      </c>
      <c r="K37" s="204">
        <v>8314</v>
      </c>
      <c r="L37" s="204">
        <v>8204</v>
      </c>
      <c r="M37" s="204">
        <v>7240</v>
      </c>
      <c r="N37" s="203">
        <f t="shared" si="0"/>
        <v>38735</v>
      </c>
    </row>
    <row r="38" spans="1:14" ht="18" customHeight="1">
      <c r="A38" s="185" t="s">
        <v>80</v>
      </c>
      <c r="B38" s="204">
        <v>199</v>
      </c>
      <c r="C38" s="204">
        <v>684</v>
      </c>
      <c r="D38" s="204">
        <v>544</v>
      </c>
      <c r="E38" s="204">
        <v>690</v>
      </c>
      <c r="F38" s="204">
        <v>578</v>
      </c>
      <c r="G38" s="204">
        <v>1123</v>
      </c>
      <c r="H38" s="204">
        <v>6449</v>
      </c>
      <c r="I38" s="204">
        <v>4855</v>
      </c>
      <c r="J38" s="204">
        <v>3753</v>
      </c>
      <c r="K38" s="204">
        <v>4748</v>
      </c>
      <c r="L38" s="204">
        <v>4439</v>
      </c>
      <c r="M38" s="204">
        <v>2919</v>
      </c>
      <c r="N38" s="203">
        <f t="shared" si="0"/>
        <v>18875</v>
      </c>
    </row>
    <row r="39" spans="1:14" ht="18" customHeight="1">
      <c r="A39" s="185" t="s">
        <v>46</v>
      </c>
      <c r="B39" s="204">
        <v>28</v>
      </c>
      <c r="C39" s="204">
        <v>21</v>
      </c>
      <c r="D39" s="204">
        <v>13</v>
      </c>
      <c r="E39" s="204">
        <v>65</v>
      </c>
      <c r="F39" s="204">
        <v>29</v>
      </c>
      <c r="G39" s="204">
        <v>130</v>
      </c>
      <c r="H39" s="204">
        <v>305</v>
      </c>
      <c r="I39" s="204">
        <v>668</v>
      </c>
      <c r="J39" s="204">
        <v>263</v>
      </c>
      <c r="K39" s="204">
        <v>226</v>
      </c>
      <c r="L39" s="204">
        <v>167</v>
      </c>
      <c r="M39" s="204">
        <v>179</v>
      </c>
      <c r="N39" s="203">
        <f t="shared" si="0"/>
        <v>1522</v>
      </c>
    </row>
    <row r="40" spans="1:14" ht="30" customHeight="1">
      <c r="A40" s="185" t="s">
        <v>35</v>
      </c>
      <c r="B40" s="204">
        <v>53</v>
      </c>
      <c r="C40" s="204">
        <v>523</v>
      </c>
      <c r="D40" s="204">
        <v>53</v>
      </c>
      <c r="E40" s="204">
        <v>100</v>
      </c>
      <c r="F40" s="204">
        <v>204</v>
      </c>
      <c r="G40" s="204">
        <v>309</v>
      </c>
      <c r="H40" s="204">
        <v>1341</v>
      </c>
      <c r="I40" s="204">
        <v>1491</v>
      </c>
      <c r="J40" s="204">
        <v>1267</v>
      </c>
      <c r="K40" s="204">
        <v>1218</v>
      </c>
      <c r="L40" s="204">
        <v>1349</v>
      </c>
      <c r="M40" s="204">
        <v>656</v>
      </c>
      <c r="N40" s="203">
        <f t="shared" si="0"/>
        <v>5341</v>
      </c>
    </row>
    <row r="41" spans="1:14" ht="18" customHeight="1">
      <c r="A41" s="185" t="s">
        <v>28</v>
      </c>
      <c r="B41" s="204">
        <v>118</v>
      </c>
      <c r="C41" s="204">
        <v>140</v>
      </c>
      <c r="D41" s="204">
        <v>478</v>
      </c>
      <c r="E41" s="204">
        <v>525</v>
      </c>
      <c r="F41" s="204">
        <v>345</v>
      </c>
      <c r="G41" s="204">
        <v>684</v>
      </c>
      <c r="H41" s="204">
        <v>4803</v>
      </c>
      <c r="I41" s="204">
        <v>2696</v>
      </c>
      <c r="J41" s="204">
        <v>2223</v>
      </c>
      <c r="K41" s="204">
        <v>3304</v>
      </c>
      <c r="L41" s="204">
        <v>2923</v>
      </c>
      <c r="M41" s="204">
        <v>2084</v>
      </c>
      <c r="N41" s="203">
        <f t="shared" si="0"/>
        <v>12012</v>
      </c>
    </row>
    <row r="42" spans="1:14" ht="18" customHeight="1">
      <c r="A42" s="185" t="s">
        <v>39</v>
      </c>
      <c r="B42" s="204">
        <v>177</v>
      </c>
      <c r="C42" s="204">
        <v>172</v>
      </c>
      <c r="D42" s="204">
        <v>185</v>
      </c>
      <c r="E42" s="204">
        <v>165</v>
      </c>
      <c r="F42" s="204">
        <v>127</v>
      </c>
      <c r="G42" s="204">
        <v>234</v>
      </c>
      <c r="H42" s="204">
        <v>414</v>
      </c>
      <c r="I42" s="204">
        <v>736</v>
      </c>
      <c r="J42" s="204">
        <v>1134</v>
      </c>
      <c r="K42" s="204">
        <v>1804</v>
      </c>
      <c r="L42" s="204">
        <v>1212</v>
      </c>
      <c r="M42" s="204">
        <v>997</v>
      </c>
      <c r="N42" s="203">
        <f t="shared" si="0"/>
        <v>3344</v>
      </c>
    </row>
    <row r="43" spans="1:14" ht="18" customHeight="1">
      <c r="A43" s="185" t="s">
        <v>24</v>
      </c>
      <c r="B43" s="204">
        <v>941</v>
      </c>
      <c r="C43" s="204">
        <v>901</v>
      </c>
      <c r="D43" s="204">
        <v>1643</v>
      </c>
      <c r="E43" s="204">
        <v>2273</v>
      </c>
      <c r="F43" s="204">
        <v>1637</v>
      </c>
      <c r="G43" s="204">
        <v>2447</v>
      </c>
      <c r="H43" s="204">
        <v>3689</v>
      </c>
      <c r="I43" s="204">
        <v>4370</v>
      </c>
      <c r="J43" s="204">
        <v>3294</v>
      </c>
      <c r="K43" s="204">
        <v>4117</v>
      </c>
      <c r="L43" s="204">
        <v>2872</v>
      </c>
      <c r="M43" s="204">
        <v>3143</v>
      </c>
      <c r="N43" s="203">
        <f t="shared" si="0"/>
        <v>21195</v>
      </c>
    </row>
    <row r="44" spans="1:14" ht="18" customHeight="1">
      <c r="A44" s="185" t="s">
        <v>17</v>
      </c>
      <c r="B44" s="204">
        <v>3557</v>
      </c>
      <c r="C44" s="204">
        <v>4873</v>
      </c>
      <c r="D44" s="204">
        <v>6126</v>
      </c>
      <c r="E44" s="204">
        <v>6082</v>
      </c>
      <c r="F44" s="204">
        <v>7379</v>
      </c>
      <c r="G44" s="204">
        <v>8257</v>
      </c>
      <c r="H44" s="204">
        <v>8952</v>
      </c>
      <c r="I44" s="204">
        <v>8176</v>
      </c>
      <c r="J44" s="204">
        <v>9662</v>
      </c>
      <c r="K44" s="204">
        <v>10536</v>
      </c>
      <c r="L44" s="204">
        <v>10142</v>
      </c>
      <c r="M44" s="204">
        <v>10091</v>
      </c>
      <c r="N44" s="203">
        <f t="shared" si="0"/>
        <v>63064</v>
      </c>
    </row>
    <row r="45" spans="1:14" ht="18" customHeight="1">
      <c r="A45" s="185" t="s">
        <v>18</v>
      </c>
      <c r="B45" s="204">
        <v>5031</v>
      </c>
      <c r="C45" s="204">
        <v>5577</v>
      </c>
      <c r="D45" s="204">
        <v>6382</v>
      </c>
      <c r="E45" s="204">
        <v>6392</v>
      </c>
      <c r="F45" s="204">
        <v>6720</v>
      </c>
      <c r="G45" s="204">
        <v>8524</v>
      </c>
      <c r="H45" s="204">
        <v>12537</v>
      </c>
      <c r="I45" s="204">
        <v>12419</v>
      </c>
      <c r="J45" s="204">
        <v>11453</v>
      </c>
      <c r="K45" s="204">
        <v>7052</v>
      </c>
      <c r="L45" s="204">
        <v>7882</v>
      </c>
      <c r="M45" s="204">
        <v>7480</v>
      </c>
      <c r="N45" s="203">
        <f t="shared" si="0"/>
        <v>75035</v>
      </c>
    </row>
    <row r="46" spans="1:14" ht="18" customHeight="1">
      <c r="A46" s="185" t="s">
        <v>81</v>
      </c>
      <c r="B46" s="204">
        <v>108</v>
      </c>
      <c r="C46" s="204">
        <v>119</v>
      </c>
      <c r="D46" s="204">
        <v>128</v>
      </c>
      <c r="E46" s="204">
        <v>135</v>
      </c>
      <c r="F46" s="204">
        <v>331</v>
      </c>
      <c r="G46" s="204">
        <v>417</v>
      </c>
      <c r="H46" s="204">
        <v>224</v>
      </c>
      <c r="I46" s="204">
        <v>590</v>
      </c>
      <c r="J46" s="204">
        <v>1186</v>
      </c>
      <c r="K46" s="204">
        <v>946</v>
      </c>
      <c r="L46" s="204">
        <v>674</v>
      </c>
      <c r="M46" s="204">
        <v>662</v>
      </c>
      <c r="N46" s="203">
        <f t="shared" si="0"/>
        <v>3238</v>
      </c>
    </row>
    <row r="47" spans="1:14" ht="18" customHeight="1">
      <c r="A47" s="185" t="s">
        <v>82</v>
      </c>
      <c r="B47" s="204">
        <v>82</v>
      </c>
      <c r="C47" s="204">
        <v>138</v>
      </c>
      <c r="D47" s="204">
        <v>191</v>
      </c>
      <c r="E47" s="204">
        <v>185</v>
      </c>
      <c r="F47" s="204">
        <v>206</v>
      </c>
      <c r="G47" s="204">
        <v>614</v>
      </c>
      <c r="H47" s="204">
        <v>832</v>
      </c>
      <c r="I47" s="204">
        <v>944</v>
      </c>
      <c r="J47" s="204">
        <v>2381</v>
      </c>
      <c r="K47" s="204">
        <v>468</v>
      </c>
      <c r="L47" s="204">
        <v>276</v>
      </c>
      <c r="M47" s="204">
        <v>630</v>
      </c>
      <c r="N47" s="203">
        <f t="shared" si="0"/>
        <v>5573</v>
      </c>
    </row>
    <row r="48" spans="1:14" ht="18" customHeight="1">
      <c r="A48" s="185" t="s">
        <v>55</v>
      </c>
      <c r="B48" s="204"/>
      <c r="C48" s="204">
        <v>17</v>
      </c>
      <c r="D48" s="204">
        <v>15</v>
      </c>
      <c r="E48" s="204">
        <v>3</v>
      </c>
      <c r="F48" s="204">
        <v>6</v>
      </c>
      <c r="G48" s="204">
        <v>75</v>
      </c>
      <c r="H48" s="204">
        <v>30</v>
      </c>
      <c r="I48" s="204">
        <v>59</v>
      </c>
      <c r="J48" s="204">
        <v>40</v>
      </c>
      <c r="K48" s="204">
        <v>47</v>
      </c>
      <c r="L48" s="204">
        <v>37</v>
      </c>
      <c r="M48" s="204">
        <v>2</v>
      </c>
      <c r="N48" s="203">
        <f t="shared" si="0"/>
        <v>245</v>
      </c>
    </row>
    <row r="49" spans="1:14" ht="18" customHeight="1">
      <c r="A49" s="185" t="s">
        <v>83</v>
      </c>
      <c r="B49" s="204">
        <v>82</v>
      </c>
      <c r="C49" s="204">
        <v>121</v>
      </c>
      <c r="D49" s="204">
        <v>176</v>
      </c>
      <c r="E49" s="204">
        <v>182</v>
      </c>
      <c r="F49" s="204">
        <v>200</v>
      </c>
      <c r="G49" s="204">
        <v>539</v>
      </c>
      <c r="H49" s="204">
        <v>802</v>
      </c>
      <c r="I49" s="204">
        <v>885</v>
      </c>
      <c r="J49" s="204">
        <v>2341</v>
      </c>
      <c r="K49" s="204">
        <v>421</v>
      </c>
      <c r="L49" s="204">
        <v>239</v>
      </c>
      <c r="M49" s="204">
        <v>628</v>
      </c>
      <c r="N49" s="203">
        <f t="shared" si="0"/>
        <v>5328</v>
      </c>
    </row>
    <row r="50" spans="1:14" ht="18" customHeight="1">
      <c r="A50" s="185" t="s">
        <v>84</v>
      </c>
      <c r="B50" s="204">
        <v>2540</v>
      </c>
      <c r="C50" s="204">
        <v>2074</v>
      </c>
      <c r="D50" s="204">
        <v>1788</v>
      </c>
      <c r="E50" s="204">
        <v>1749</v>
      </c>
      <c r="F50" s="204">
        <v>3044</v>
      </c>
      <c r="G50" s="204">
        <v>4325</v>
      </c>
      <c r="H50" s="204">
        <v>7034</v>
      </c>
      <c r="I50" s="204">
        <v>8148</v>
      </c>
      <c r="J50" s="204">
        <v>11292</v>
      </c>
      <c r="K50" s="204">
        <v>7052</v>
      </c>
      <c r="L50" s="204">
        <v>5886</v>
      </c>
      <c r="M50" s="204">
        <v>5890</v>
      </c>
      <c r="N50" s="203">
        <f t="shared" si="0"/>
        <v>41994</v>
      </c>
    </row>
    <row r="51" spans="1:14" ht="18" customHeight="1">
      <c r="A51" s="185" t="s">
        <v>85</v>
      </c>
      <c r="B51" s="204">
        <v>2497</v>
      </c>
      <c r="C51" s="204">
        <v>1930</v>
      </c>
      <c r="D51" s="204">
        <v>1624</v>
      </c>
      <c r="E51" s="204">
        <v>1622</v>
      </c>
      <c r="F51" s="204">
        <v>2832</v>
      </c>
      <c r="G51" s="204">
        <v>3788</v>
      </c>
      <c r="H51" s="204">
        <v>5872</v>
      </c>
      <c r="I51" s="204">
        <v>7139</v>
      </c>
      <c r="J51" s="204">
        <v>6867</v>
      </c>
      <c r="K51" s="204">
        <v>5799</v>
      </c>
      <c r="L51" s="204">
        <v>4911</v>
      </c>
      <c r="M51" s="204">
        <v>4851</v>
      </c>
      <c r="N51" s="203">
        <f t="shared" si="0"/>
        <v>34171</v>
      </c>
    </row>
    <row r="52" spans="1:14" ht="18" customHeight="1">
      <c r="A52" s="185" t="s">
        <v>45</v>
      </c>
      <c r="B52" s="204">
        <v>23</v>
      </c>
      <c r="C52" s="204">
        <v>10</v>
      </c>
      <c r="D52" s="204">
        <v>25</v>
      </c>
      <c r="E52" s="204">
        <v>46</v>
      </c>
      <c r="F52" s="204">
        <v>80</v>
      </c>
      <c r="G52" s="204">
        <v>198</v>
      </c>
      <c r="H52" s="204">
        <v>148</v>
      </c>
      <c r="I52" s="204">
        <v>336</v>
      </c>
      <c r="J52" s="204">
        <v>431</v>
      </c>
      <c r="K52" s="204">
        <v>428</v>
      </c>
      <c r="L52" s="204">
        <v>346</v>
      </c>
      <c r="M52" s="204">
        <v>171</v>
      </c>
      <c r="N52" s="203">
        <f t="shared" si="0"/>
        <v>1297</v>
      </c>
    </row>
    <row r="53" spans="1:14" ht="18" customHeight="1">
      <c r="A53" s="185" t="s">
        <v>21</v>
      </c>
      <c r="B53" s="204">
        <v>2474</v>
      </c>
      <c r="C53" s="204">
        <v>1920</v>
      </c>
      <c r="D53" s="204">
        <v>1599</v>
      </c>
      <c r="E53" s="204">
        <v>1576</v>
      </c>
      <c r="F53" s="204">
        <v>2752</v>
      </c>
      <c r="G53" s="204">
        <v>3590</v>
      </c>
      <c r="H53" s="204">
        <v>5724</v>
      </c>
      <c r="I53" s="204">
        <v>6803</v>
      </c>
      <c r="J53" s="204">
        <v>6430</v>
      </c>
      <c r="K53" s="204">
        <v>5371</v>
      </c>
      <c r="L53" s="204">
        <v>4561</v>
      </c>
      <c r="M53" s="204">
        <v>4680</v>
      </c>
      <c r="N53" s="203">
        <f t="shared" si="0"/>
        <v>32868</v>
      </c>
    </row>
    <row r="54" spans="1:14" ht="30" customHeight="1">
      <c r="A54" s="185" t="s">
        <v>86</v>
      </c>
      <c r="B54" s="204"/>
      <c r="C54" s="204"/>
      <c r="D54" s="204"/>
      <c r="E54" s="204"/>
      <c r="F54" s="204"/>
      <c r="G54" s="204"/>
      <c r="H54" s="204"/>
      <c r="I54" s="204"/>
      <c r="J54" s="204">
        <v>6</v>
      </c>
      <c r="K54" s="204"/>
      <c r="L54" s="204">
        <v>4</v>
      </c>
      <c r="M54" s="204"/>
      <c r="N54" s="203">
        <f t="shared" si="0"/>
        <v>6</v>
      </c>
    </row>
    <row r="55" spans="1:14" ht="30" customHeight="1">
      <c r="A55" s="185" t="s">
        <v>87</v>
      </c>
      <c r="B55" s="204">
        <v>43</v>
      </c>
      <c r="C55" s="204">
        <v>144</v>
      </c>
      <c r="D55" s="204">
        <v>164</v>
      </c>
      <c r="E55" s="204">
        <v>127</v>
      </c>
      <c r="F55" s="204">
        <v>212</v>
      </c>
      <c r="G55" s="204">
        <v>537</v>
      </c>
      <c r="H55" s="204">
        <v>1162</v>
      </c>
      <c r="I55" s="204">
        <v>1009</v>
      </c>
      <c r="J55" s="204">
        <v>4425</v>
      </c>
      <c r="K55" s="204">
        <v>1253</v>
      </c>
      <c r="L55" s="204">
        <v>975</v>
      </c>
      <c r="M55" s="204">
        <v>1039</v>
      </c>
      <c r="N55" s="203">
        <f t="shared" si="0"/>
        <v>7823</v>
      </c>
    </row>
    <row r="56" spans="1:14" ht="18" customHeight="1">
      <c r="A56" s="185" t="s">
        <v>54</v>
      </c>
      <c r="B56" s="204">
        <v>19</v>
      </c>
      <c r="C56" s="204"/>
      <c r="D56" s="204">
        <v>4</v>
      </c>
      <c r="E56" s="204">
        <v>26</v>
      </c>
      <c r="F56" s="204">
        <v>4</v>
      </c>
      <c r="G56" s="204">
        <v>19</v>
      </c>
      <c r="H56" s="204">
        <v>15</v>
      </c>
      <c r="I56" s="204">
        <v>62</v>
      </c>
      <c r="J56" s="204">
        <v>1068</v>
      </c>
      <c r="K56" s="204">
        <v>209</v>
      </c>
      <c r="L56" s="204">
        <v>95</v>
      </c>
      <c r="M56" s="204">
        <v>110</v>
      </c>
      <c r="N56" s="203">
        <f t="shared" si="0"/>
        <v>1217</v>
      </c>
    </row>
    <row r="57" spans="1:14" ht="42.95" customHeight="1">
      <c r="A57" s="185" t="s">
        <v>88</v>
      </c>
      <c r="B57" s="204">
        <v>24</v>
      </c>
      <c r="C57" s="204">
        <v>144</v>
      </c>
      <c r="D57" s="204">
        <v>160</v>
      </c>
      <c r="E57" s="204">
        <v>101</v>
      </c>
      <c r="F57" s="204">
        <v>208</v>
      </c>
      <c r="G57" s="204">
        <v>518</v>
      </c>
      <c r="H57" s="204">
        <v>1147</v>
      </c>
      <c r="I57" s="204">
        <v>947</v>
      </c>
      <c r="J57" s="204">
        <v>3357</v>
      </c>
      <c r="K57" s="204">
        <v>1044</v>
      </c>
      <c r="L57" s="204">
        <v>880</v>
      </c>
      <c r="M57" s="204">
        <v>929</v>
      </c>
      <c r="N57" s="203">
        <f t="shared" si="0"/>
        <v>6606</v>
      </c>
    </row>
    <row r="58" spans="1:14" ht="18" customHeight="1">
      <c r="A58" s="185" t="s">
        <v>89</v>
      </c>
      <c r="B58" s="204">
        <v>2712</v>
      </c>
      <c r="C58" s="204">
        <v>1767</v>
      </c>
      <c r="D58" s="204">
        <v>1842</v>
      </c>
      <c r="E58" s="204">
        <v>2664</v>
      </c>
      <c r="F58" s="204">
        <v>2686</v>
      </c>
      <c r="G58" s="204">
        <v>3114</v>
      </c>
      <c r="H58" s="204">
        <v>7454</v>
      </c>
      <c r="I58" s="204">
        <v>9989</v>
      </c>
      <c r="J58" s="204">
        <v>12862</v>
      </c>
      <c r="K58" s="204">
        <v>8828</v>
      </c>
      <c r="L58" s="204">
        <v>7452</v>
      </c>
      <c r="M58" s="204">
        <v>7252</v>
      </c>
      <c r="N58" s="203">
        <f t="shared" si="0"/>
        <v>45090</v>
      </c>
    </row>
    <row r="59" spans="1:14" ht="18" customHeight="1">
      <c r="A59" s="185" t="s">
        <v>48</v>
      </c>
      <c r="B59" s="204">
        <v>47</v>
      </c>
      <c r="C59" s="204">
        <v>71</v>
      </c>
      <c r="D59" s="204">
        <v>23</v>
      </c>
      <c r="E59" s="204">
        <v>58</v>
      </c>
      <c r="F59" s="204">
        <v>148</v>
      </c>
      <c r="G59" s="204">
        <v>116</v>
      </c>
      <c r="H59" s="204">
        <v>143</v>
      </c>
      <c r="I59" s="204">
        <v>370</v>
      </c>
      <c r="J59" s="204">
        <v>339</v>
      </c>
      <c r="K59" s="204">
        <v>300</v>
      </c>
      <c r="L59" s="204">
        <v>187</v>
      </c>
      <c r="M59" s="204">
        <v>194</v>
      </c>
      <c r="N59" s="203">
        <f t="shared" si="0"/>
        <v>1315</v>
      </c>
    </row>
    <row r="60" spans="1:14" ht="18" customHeight="1">
      <c r="A60" s="185" t="s">
        <v>53</v>
      </c>
      <c r="B60" s="204">
        <v>24</v>
      </c>
      <c r="C60" s="204">
        <v>32</v>
      </c>
      <c r="D60" s="204">
        <v>6</v>
      </c>
      <c r="E60" s="204">
        <v>15</v>
      </c>
      <c r="F60" s="204">
        <v>8</v>
      </c>
      <c r="G60" s="204">
        <v>53</v>
      </c>
      <c r="H60" s="204">
        <v>50</v>
      </c>
      <c r="I60" s="204">
        <v>118</v>
      </c>
      <c r="J60" s="204">
        <v>552</v>
      </c>
      <c r="K60" s="204">
        <v>294</v>
      </c>
      <c r="L60" s="204">
        <v>151</v>
      </c>
      <c r="M60" s="204">
        <v>38</v>
      </c>
      <c r="N60" s="203">
        <f t="shared" si="0"/>
        <v>858</v>
      </c>
    </row>
    <row r="61" spans="1:14" ht="18" customHeight="1">
      <c r="A61" s="185" t="s">
        <v>56</v>
      </c>
      <c r="B61" s="204"/>
      <c r="C61" s="204"/>
      <c r="D61" s="204">
        <v>4</v>
      </c>
      <c r="E61" s="204">
        <v>2</v>
      </c>
      <c r="F61" s="204">
        <v>6</v>
      </c>
      <c r="G61" s="204">
        <v>46</v>
      </c>
      <c r="H61" s="204">
        <v>51</v>
      </c>
      <c r="I61" s="204">
        <v>48</v>
      </c>
      <c r="J61" s="204">
        <v>24</v>
      </c>
      <c r="K61" s="204">
        <v>12</v>
      </c>
      <c r="L61" s="204">
        <v>66</v>
      </c>
      <c r="M61" s="204">
        <v>34</v>
      </c>
      <c r="N61" s="203">
        <f t="shared" si="0"/>
        <v>181</v>
      </c>
    </row>
    <row r="62" spans="1:14" ht="18" customHeight="1">
      <c r="A62" s="185" t="s">
        <v>33</v>
      </c>
      <c r="B62" s="204">
        <v>16</v>
      </c>
      <c r="C62" s="204">
        <v>14</v>
      </c>
      <c r="D62" s="204">
        <v>118</v>
      </c>
      <c r="E62" s="204">
        <v>79</v>
      </c>
      <c r="F62" s="204">
        <v>104</v>
      </c>
      <c r="G62" s="204">
        <v>681</v>
      </c>
      <c r="H62" s="204">
        <v>4447</v>
      </c>
      <c r="I62" s="204">
        <v>5538</v>
      </c>
      <c r="J62" s="204">
        <v>5623</v>
      </c>
      <c r="K62" s="204">
        <v>3322</v>
      </c>
      <c r="L62" s="204">
        <v>3183</v>
      </c>
      <c r="M62" s="204">
        <v>2889</v>
      </c>
      <c r="N62" s="203">
        <f t="shared" si="0"/>
        <v>16620</v>
      </c>
    </row>
    <row r="63" spans="1:14" ht="18" customHeight="1">
      <c r="A63" s="185" t="s">
        <v>90</v>
      </c>
      <c r="B63" s="204">
        <v>2625</v>
      </c>
      <c r="C63" s="204">
        <v>1650</v>
      </c>
      <c r="D63" s="204">
        <v>1691</v>
      </c>
      <c r="E63" s="204">
        <v>2510</v>
      </c>
      <c r="F63" s="204">
        <v>2420</v>
      </c>
      <c r="G63" s="204">
        <v>2218</v>
      </c>
      <c r="H63" s="204">
        <v>2763</v>
      </c>
      <c r="I63" s="204">
        <v>3915</v>
      </c>
      <c r="J63" s="204">
        <v>6324</v>
      </c>
      <c r="K63" s="204">
        <v>4900</v>
      </c>
      <c r="L63" s="204">
        <v>3865</v>
      </c>
      <c r="M63" s="204">
        <v>4097</v>
      </c>
      <c r="N63" s="203">
        <f t="shared" si="0"/>
        <v>26116</v>
      </c>
    </row>
    <row r="64" spans="1:14" ht="42.95" customHeight="1">
      <c r="A64" s="185" t="s">
        <v>91</v>
      </c>
      <c r="B64" s="204">
        <v>130</v>
      </c>
      <c r="C64" s="204">
        <v>118</v>
      </c>
      <c r="D64" s="204">
        <v>76</v>
      </c>
      <c r="E64" s="204">
        <v>83</v>
      </c>
      <c r="F64" s="204">
        <v>96</v>
      </c>
      <c r="G64" s="204">
        <v>95</v>
      </c>
      <c r="H64" s="204">
        <v>185</v>
      </c>
      <c r="I64" s="204">
        <v>524</v>
      </c>
      <c r="J64" s="204">
        <v>624</v>
      </c>
      <c r="K64" s="204">
        <v>236</v>
      </c>
      <c r="L64" s="204">
        <v>194</v>
      </c>
      <c r="M64" s="204">
        <v>204</v>
      </c>
      <c r="N64" s="203">
        <f t="shared" si="0"/>
        <v>1931</v>
      </c>
    </row>
    <row r="65" spans="1:14" ht="18" customHeight="1">
      <c r="A65" s="185" t="s">
        <v>51</v>
      </c>
      <c r="B65" s="204">
        <v>100</v>
      </c>
      <c r="C65" s="204">
        <v>98</v>
      </c>
      <c r="D65" s="204">
        <v>66</v>
      </c>
      <c r="E65" s="204">
        <v>74</v>
      </c>
      <c r="F65" s="204">
        <v>91</v>
      </c>
      <c r="G65" s="204">
        <v>87</v>
      </c>
      <c r="H65" s="204">
        <v>150</v>
      </c>
      <c r="I65" s="204">
        <v>204</v>
      </c>
      <c r="J65" s="204">
        <v>211</v>
      </c>
      <c r="K65" s="204">
        <v>166</v>
      </c>
      <c r="L65" s="204">
        <v>146</v>
      </c>
      <c r="M65" s="204">
        <v>145</v>
      </c>
      <c r="N65" s="203">
        <f t="shared" si="0"/>
        <v>1081</v>
      </c>
    </row>
    <row r="66" spans="1:14" ht="30" customHeight="1">
      <c r="A66" s="185" t="s">
        <v>92</v>
      </c>
      <c r="B66" s="204">
        <v>30</v>
      </c>
      <c r="C66" s="204">
        <v>20</v>
      </c>
      <c r="D66" s="204">
        <v>10</v>
      </c>
      <c r="E66" s="204">
        <v>9</v>
      </c>
      <c r="F66" s="204">
        <v>5</v>
      </c>
      <c r="G66" s="204">
        <v>8</v>
      </c>
      <c r="H66" s="204">
        <v>35</v>
      </c>
      <c r="I66" s="204">
        <v>320</v>
      </c>
      <c r="J66" s="204">
        <v>413</v>
      </c>
      <c r="K66" s="204">
        <v>70</v>
      </c>
      <c r="L66" s="204">
        <v>48</v>
      </c>
      <c r="M66" s="204">
        <v>59</v>
      </c>
      <c r="N66" s="203">
        <f t="shared" si="0"/>
        <v>850</v>
      </c>
    </row>
  </sheetData>
  <phoneticPr fontId="13" type="noConversion"/>
  <pageMargins left="0" right="0" top="0" bottom="0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0B85-293F-4F7D-8E60-80D4F7DC487F}">
  <sheetPr>
    <tabColor theme="6"/>
    <outlinePr summaryBelow="0"/>
  </sheetPr>
  <dimension ref="A1:N66"/>
  <sheetViews>
    <sheetView workbookViewId="0">
      <selection activeCell="R6" sqref="R6"/>
    </sheetView>
  </sheetViews>
  <sheetFormatPr defaultColWidth="8.625" defaultRowHeight="15"/>
  <cols>
    <col min="1" max="1" width="19.5" style="28" customWidth="1"/>
    <col min="2" max="13" width="8.75" style="120" customWidth="1"/>
    <col min="14" max="14" width="10.25" style="143" customWidth="1"/>
    <col min="15" max="16384" width="8.625" style="28"/>
  </cols>
  <sheetData>
    <row r="1" spans="1:14" ht="23.1" customHeight="1">
      <c r="A1" s="38" t="s">
        <v>93</v>
      </c>
      <c r="B1" s="111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12"/>
      <c r="N1" s="140"/>
    </row>
    <row r="2" spans="1:14" ht="9.9499999999999993" customHeight="1">
      <c r="A2" s="34" t="s">
        <v>71</v>
      </c>
      <c r="B2" s="113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41"/>
    </row>
    <row r="3" spans="1:14" ht="18" customHeight="1">
      <c r="A3" s="162" t="s">
        <v>71</v>
      </c>
      <c r="B3" s="163"/>
      <c r="C3" s="163"/>
      <c r="D3" s="163"/>
      <c r="E3" s="164" t="s">
        <v>94</v>
      </c>
      <c r="F3" s="165"/>
      <c r="G3" s="165"/>
      <c r="H3" s="166"/>
      <c r="I3" s="166"/>
      <c r="J3" s="166"/>
      <c r="K3" s="166"/>
      <c r="L3" s="166"/>
      <c r="M3" s="166"/>
      <c r="N3" s="167"/>
    </row>
    <row r="4" spans="1:14" ht="42.95" customHeight="1">
      <c r="A4" s="168"/>
      <c r="B4" s="169"/>
      <c r="C4" s="169"/>
      <c r="D4" s="169"/>
      <c r="E4" s="164" t="s">
        <v>74</v>
      </c>
      <c r="F4" s="165"/>
      <c r="G4" s="165"/>
      <c r="H4" s="166"/>
      <c r="I4" s="166"/>
      <c r="J4" s="166"/>
      <c r="K4" s="166"/>
      <c r="L4" s="166"/>
      <c r="M4" s="166"/>
      <c r="N4" s="167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2" t="s">
        <v>73</v>
      </c>
    </row>
    <row r="6" spans="1:14" ht="18" customHeight="1">
      <c r="A6" s="159" t="s">
        <v>75</v>
      </c>
      <c r="B6" s="159">
        <v>379659</v>
      </c>
      <c r="C6" s="159">
        <v>395266</v>
      </c>
      <c r="D6" s="159">
        <v>477711</v>
      </c>
      <c r="E6" s="159">
        <v>554131</v>
      </c>
      <c r="F6" s="159">
        <v>649585</v>
      </c>
      <c r="G6" s="159">
        <v>872435</v>
      </c>
      <c r="H6" s="159">
        <v>1184659</v>
      </c>
      <c r="I6" s="159">
        <v>1178612</v>
      </c>
      <c r="J6" s="159">
        <v>682602</v>
      </c>
      <c r="K6" s="159">
        <v>610056</v>
      </c>
      <c r="L6" s="159">
        <v>550042</v>
      </c>
      <c r="M6" s="159">
        <v>538372</v>
      </c>
      <c r="N6" s="203">
        <f>SUM(B6:J6)</f>
        <v>6374660</v>
      </c>
    </row>
    <row r="7" spans="1:14" ht="18" customHeight="1">
      <c r="A7" s="160" t="s">
        <v>76</v>
      </c>
      <c r="B7" s="160">
        <v>283244</v>
      </c>
      <c r="C7" s="160">
        <v>286412</v>
      </c>
      <c r="D7" s="160">
        <v>307294</v>
      </c>
      <c r="E7" s="160">
        <v>354930</v>
      </c>
      <c r="F7" s="160">
        <v>409253</v>
      </c>
      <c r="G7" s="160">
        <v>597823</v>
      </c>
      <c r="H7" s="160">
        <v>863460</v>
      </c>
      <c r="I7" s="160">
        <v>849439</v>
      </c>
      <c r="J7" s="160">
        <v>418935</v>
      </c>
      <c r="K7" s="160">
        <v>379007</v>
      </c>
      <c r="L7" s="160">
        <v>351291</v>
      </c>
      <c r="M7" s="160">
        <v>357598</v>
      </c>
      <c r="N7" s="203">
        <f t="shared" ref="N7:N66" si="0">SUM(B7:J7)</f>
        <v>4370790</v>
      </c>
    </row>
    <row r="8" spans="1:14" ht="18" customHeight="1">
      <c r="A8" s="195" t="s">
        <v>77</v>
      </c>
      <c r="B8" s="195">
        <v>96415</v>
      </c>
      <c r="C8" s="195">
        <v>108854</v>
      </c>
      <c r="D8" s="195">
        <v>170417</v>
      </c>
      <c r="E8" s="195">
        <v>199201</v>
      </c>
      <c r="F8" s="195">
        <v>240332</v>
      </c>
      <c r="G8" s="195">
        <v>274612</v>
      </c>
      <c r="H8" s="195">
        <v>321199</v>
      </c>
      <c r="I8" s="195">
        <v>329173</v>
      </c>
      <c r="J8" s="195">
        <v>263667</v>
      </c>
      <c r="K8" s="195">
        <v>231049</v>
      </c>
      <c r="L8" s="195">
        <v>198751</v>
      </c>
      <c r="M8" s="195">
        <v>180774</v>
      </c>
      <c r="N8" s="203">
        <f t="shared" si="0"/>
        <v>2003870</v>
      </c>
    </row>
    <row r="9" spans="1:14" ht="18" customHeight="1">
      <c r="A9" s="185" t="s">
        <v>78</v>
      </c>
      <c r="B9" s="204">
        <v>83810</v>
      </c>
      <c r="C9" s="204">
        <v>92187</v>
      </c>
      <c r="D9" s="204">
        <v>148500</v>
      </c>
      <c r="E9" s="204">
        <v>175043</v>
      </c>
      <c r="F9" s="204">
        <v>204204</v>
      </c>
      <c r="G9" s="204">
        <v>233864</v>
      </c>
      <c r="H9" s="204">
        <v>263274</v>
      </c>
      <c r="I9" s="204">
        <v>272253</v>
      </c>
      <c r="J9" s="204">
        <v>216614</v>
      </c>
      <c r="K9" s="204">
        <v>194466</v>
      </c>
      <c r="L9" s="204">
        <v>170565</v>
      </c>
      <c r="M9" s="204">
        <v>153393</v>
      </c>
      <c r="N9" s="203">
        <f t="shared" si="0"/>
        <v>1689749</v>
      </c>
    </row>
    <row r="10" spans="1:14" ht="18" customHeight="1">
      <c r="A10" s="185" t="s">
        <v>79</v>
      </c>
      <c r="B10" s="204">
        <v>57175</v>
      </c>
      <c r="C10" s="204">
        <v>61320</v>
      </c>
      <c r="D10" s="204">
        <v>79920</v>
      </c>
      <c r="E10" s="204">
        <v>98781</v>
      </c>
      <c r="F10" s="204">
        <v>125614</v>
      </c>
      <c r="G10" s="204">
        <v>146945</v>
      </c>
      <c r="H10" s="204">
        <v>166540</v>
      </c>
      <c r="I10" s="204">
        <v>174077</v>
      </c>
      <c r="J10" s="204">
        <v>131515</v>
      </c>
      <c r="K10" s="204">
        <v>121636</v>
      </c>
      <c r="L10" s="204">
        <v>105954</v>
      </c>
      <c r="M10" s="204">
        <v>90483</v>
      </c>
      <c r="N10" s="203">
        <f t="shared" si="0"/>
        <v>1041887</v>
      </c>
    </row>
    <row r="11" spans="1:14" ht="18" customHeight="1">
      <c r="A11" s="185" t="s">
        <v>32</v>
      </c>
      <c r="B11" s="204">
        <v>901</v>
      </c>
      <c r="C11" s="204">
        <v>1200</v>
      </c>
      <c r="D11" s="204">
        <v>1267</v>
      </c>
      <c r="E11" s="204">
        <v>1730</v>
      </c>
      <c r="F11" s="204">
        <v>2648</v>
      </c>
      <c r="G11" s="204">
        <v>2360</v>
      </c>
      <c r="H11" s="204">
        <v>2777</v>
      </c>
      <c r="I11" s="204">
        <v>3345</v>
      </c>
      <c r="J11" s="204">
        <v>2327</v>
      </c>
      <c r="K11" s="204">
        <v>2987</v>
      </c>
      <c r="L11" s="204">
        <v>1733</v>
      </c>
      <c r="M11" s="204">
        <v>1620</v>
      </c>
      <c r="N11" s="203">
        <f t="shared" si="0"/>
        <v>18555</v>
      </c>
    </row>
    <row r="12" spans="1:14" ht="18" customHeight="1">
      <c r="A12" s="185" t="s">
        <v>40</v>
      </c>
      <c r="B12" s="204">
        <v>311</v>
      </c>
      <c r="C12" s="204">
        <v>419</v>
      </c>
      <c r="D12" s="204">
        <v>533</v>
      </c>
      <c r="E12" s="204">
        <v>954</v>
      </c>
      <c r="F12" s="204">
        <v>1386</v>
      </c>
      <c r="G12" s="204">
        <v>868</v>
      </c>
      <c r="H12" s="204">
        <v>895</v>
      </c>
      <c r="I12" s="204">
        <v>1092</v>
      </c>
      <c r="J12" s="204">
        <v>950</v>
      </c>
      <c r="K12" s="204">
        <v>1178</v>
      </c>
      <c r="L12" s="204">
        <v>1636</v>
      </c>
      <c r="M12" s="204">
        <v>1064</v>
      </c>
      <c r="N12" s="203">
        <f t="shared" si="0"/>
        <v>7408</v>
      </c>
    </row>
    <row r="13" spans="1:14" ht="18" customHeight="1">
      <c r="A13" s="185" t="s">
        <v>36</v>
      </c>
      <c r="B13" s="204">
        <v>421</v>
      </c>
      <c r="C13" s="204">
        <v>1169</v>
      </c>
      <c r="D13" s="204">
        <v>3254</v>
      </c>
      <c r="E13" s="204">
        <v>3550</v>
      </c>
      <c r="F13" s="204">
        <v>4209</v>
      </c>
      <c r="G13" s="204">
        <v>4139</v>
      </c>
      <c r="H13" s="204">
        <v>4829</v>
      </c>
      <c r="I13" s="204">
        <v>4718</v>
      </c>
      <c r="J13" s="204">
        <v>4211</v>
      </c>
      <c r="K13" s="204">
        <v>1646</v>
      </c>
      <c r="L13" s="204">
        <v>1225</v>
      </c>
      <c r="M13" s="204">
        <v>975</v>
      </c>
      <c r="N13" s="203">
        <f t="shared" si="0"/>
        <v>30500</v>
      </c>
    </row>
    <row r="14" spans="1:14" ht="18" customHeight="1">
      <c r="A14" s="185" t="s">
        <v>27</v>
      </c>
      <c r="B14" s="204">
        <v>2667</v>
      </c>
      <c r="C14" s="204">
        <v>3697</v>
      </c>
      <c r="D14" s="204">
        <v>4083</v>
      </c>
      <c r="E14" s="204">
        <v>2919</v>
      </c>
      <c r="F14" s="204">
        <v>3904</v>
      </c>
      <c r="G14" s="204">
        <v>3868</v>
      </c>
      <c r="H14" s="204">
        <v>4561</v>
      </c>
      <c r="I14" s="204">
        <v>3522</v>
      </c>
      <c r="J14" s="204">
        <v>4256</v>
      </c>
      <c r="K14" s="204">
        <v>4805</v>
      </c>
      <c r="L14" s="204">
        <v>3513</v>
      </c>
      <c r="M14" s="204">
        <v>3045</v>
      </c>
      <c r="N14" s="203">
        <f t="shared" si="0"/>
        <v>33477</v>
      </c>
    </row>
    <row r="15" spans="1:14" ht="18" customHeight="1">
      <c r="A15" s="185" t="s">
        <v>15</v>
      </c>
      <c r="B15" s="204">
        <v>8594</v>
      </c>
      <c r="C15" s="204">
        <v>8095</v>
      </c>
      <c r="D15" s="204">
        <v>10427</v>
      </c>
      <c r="E15" s="204">
        <v>12424</v>
      </c>
      <c r="F15" s="204">
        <v>22760</v>
      </c>
      <c r="G15" s="204">
        <v>27166</v>
      </c>
      <c r="H15" s="204">
        <v>30841</v>
      </c>
      <c r="I15" s="204">
        <v>33089</v>
      </c>
      <c r="J15" s="204">
        <v>26234</v>
      </c>
      <c r="K15" s="204">
        <v>19349</v>
      </c>
      <c r="L15" s="204">
        <v>13215</v>
      </c>
      <c r="M15" s="204">
        <v>11337</v>
      </c>
      <c r="N15" s="203">
        <f t="shared" si="0"/>
        <v>179630</v>
      </c>
    </row>
    <row r="16" spans="1:14" ht="18" customHeight="1">
      <c r="A16" s="185" t="s">
        <v>20</v>
      </c>
      <c r="B16" s="204">
        <v>3320</v>
      </c>
      <c r="C16" s="204">
        <v>2657</v>
      </c>
      <c r="D16" s="204">
        <v>4478</v>
      </c>
      <c r="E16" s="204">
        <v>4763</v>
      </c>
      <c r="F16" s="204">
        <v>6143</v>
      </c>
      <c r="G16" s="204">
        <v>12551</v>
      </c>
      <c r="H16" s="204">
        <v>16469</v>
      </c>
      <c r="I16" s="204">
        <v>12597</v>
      </c>
      <c r="J16" s="204">
        <v>6634</v>
      </c>
      <c r="K16" s="204">
        <v>6854</v>
      </c>
      <c r="L16" s="204">
        <v>6894</v>
      </c>
      <c r="M16" s="204">
        <v>5442</v>
      </c>
      <c r="N16" s="203">
        <f t="shared" si="0"/>
        <v>69612</v>
      </c>
    </row>
    <row r="17" spans="1:14" ht="18" customHeight="1">
      <c r="A17" s="185" t="s">
        <v>31</v>
      </c>
      <c r="B17" s="204">
        <v>1824</v>
      </c>
      <c r="C17" s="204">
        <v>2575</v>
      </c>
      <c r="D17" s="204">
        <v>2170</v>
      </c>
      <c r="E17" s="204">
        <v>2370</v>
      </c>
      <c r="F17" s="204">
        <v>2478</v>
      </c>
      <c r="G17" s="204">
        <v>3892</v>
      </c>
      <c r="H17" s="204">
        <v>3705</v>
      </c>
      <c r="I17" s="204">
        <v>3633</v>
      </c>
      <c r="J17" s="204">
        <v>3126</v>
      </c>
      <c r="K17" s="204">
        <v>2865</v>
      </c>
      <c r="L17" s="204">
        <v>2724</v>
      </c>
      <c r="M17" s="204">
        <v>2183</v>
      </c>
      <c r="N17" s="203">
        <f t="shared" si="0"/>
        <v>25773</v>
      </c>
    </row>
    <row r="18" spans="1:14" ht="18" customHeight="1">
      <c r="A18" s="185" t="s">
        <v>37</v>
      </c>
      <c r="B18" s="204">
        <v>633</v>
      </c>
      <c r="C18" s="204">
        <v>859</v>
      </c>
      <c r="D18" s="204">
        <v>1629</v>
      </c>
      <c r="E18" s="204">
        <v>1439</v>
      </c>
      <c r="F18" s="204">
        <v>1411</v>
      </c>
      <c r="G18" s="204">
        <v>1121</v>
      </c>
      <c r="H18" s="204">
        <v>1528</v>
      </c>
      <c r="I18" s="204">
        <v>2566</v>
      </c>
      <c r="J18" s="204">
        <v>1461</v>
      </c>
      <c r="K18" s="204">
        <v>1486</v>
      </c>
      <c r="L18" s="204">
        <v>1062</v>
      </c>
      <c r="M18" s="204">
        <v>830</v>
      </c>
      <c r="N18" s="203">
        <f t="shared" si="0"/>
        <v>12647</v>
      </c>
    </row>
    <row r="19" spans="1:14" ht="18" customHeight="1">
      <c r="A19" s="185" t="s">
        <v>25</v>
      </c>
      <c r="B19" s="204">
        <v>1984</v>
      </c>
      <c r="C19" s="204">
        <v>2334</v>
      </c>
      <c r="D19" s="204">
        <v>8278</v>
      </c>
      <c r="E19" s="204">
        <v>7584</v>
      </c>
      <c r="F19" s="204">
        <v>9252</v>
      </c>
      <c r="G19" s="204">
        <v>8153</v>
      </c>
      <c r="H19" s="204">
        <v>9371</v>
      </c>
      <c r="I19" s="204">
        <v>5123</v>
      </c>
      <c r="J19" s="204">
        <v>4538</v>
      </c>
      <c r="K19" s="204">
        <v>3692</v>
      </c>
      <c r="L19" s="204">
        <v>2995</v>
      </c>
      <c r="M19" s="204">
        <v>3595</v>
      </c>
      <c r="N19" s="203">
        <f t="shared" si="0"/>
        <v>56617</v>
      </c>
    </row>
    <row r="20" spans="1:14" ht="18" customHeight="1">
      <c r="A20" s="185" t="s">
        <v>22</v>
      </c>
      <c r="B20" s="204">
        <v>2142</v>
      </c>
      <c r="C20" s="204">
        <v>2465</v>
      </c>
      <c r="D20" s="204">
        <v>2352</v>
      </c>
      <c r="E20" s="204">
        <v>3058</v>
      </c>
      <c r="F20" s="204">
        <v>4807</v>
      </c>
      <c r="G20" s="204">
        <v>5941</v>
      </c>
      <c r="H20" s="204">
        <v>4581</v>
      </c>
      <c r="I20" s="204">
        <v>6598</v>
      </c>
      <c r="J20" s="204">
        <v>4505</v>
      </c>
      <c r="K20" s="204">
        <v>4167</v>
      </c>
      <c r="L20" s="204">
        <v>3813</v>
      </c>
      <c r="M20" s="204">
        <v>5005</v>
      </c>
      <c r="N20" s="203">
        <f t="shared" si="0"/>
        <v>36449</v>
      </c>
    </row>
    <row r="21" spans="1:14" ht="18" customHeight="1">
      <c r="A21" s="185" t="s">
        <v>50</v>
      </c>
      <c r="B21" s="204">
        <v>151</v>
      </c>
      <c r="C21" s="204">
        <v>352</v>
      </c>
      <c r="D21" s="204">
        <v>208</v>
      </c>
      <c r="E21" s="204">
        <v>300</v>
      </c>
      <c r="F21" s="204">
        <v>710</v>
      </c>
      <c r="G21" s="204">
        <v>625</v>
      </c>
      <c r="H21" s="204">
        <v>713</v>
      </c>
      <c r="I21" s="204">
        <v>772</v>
      </c>
      <c r="J21" s="204">
        <v>1194</v>
      </c>
      <c r="K21" s="204">
        <v>1066</v>
      </c>
      <c r="L21" s="204">
        <v>895</v>
      </c>
      <c r="M21" s="204">
        <v>518</v>
      </c>
      <c r="N21" s="203">
        <f t="shared" si="0"/>
        <v>5025</v>
      </c>
    </row>
    <row r="22" spans="1:14" ht="18" customHeight="1">
      <c r="A22" s="185" t="s">
        <v>23</v>
      </c>
      <c r="B22" s="204">
        <v>2666</v>
      </c>
      <c r="C22" s="204">
        <v>2739</v>
      </c>
      <c r="D22" s="204">
        <v>2822</v>
      </c>
      <c r="E22" s="204">
        <v>2954</v>
      </c>
      <c r="F22" s="204">
        <v>4496</v>
      </c>
      <c r="G22" s="204">
        <v>3933</v>
      </c>
      <c r="H22" s="204">
        <v>5241</v>
      </c>
      <c r="I22" s="204">
        <v>6514</v>
      </c>
      <c r="J22" s="204">
        <v>5096</v>
      </c>
      <c r="K22" s="204">
        <v>4371</v>
      </c>
      <c r="L22" s="204">
        <v>4430</v>
      </c>
      <c r="M22" s="204">
        <v>4172</v>
      </c>
      <c r="N22" s="203">
        <f t="shared" si="0"/>
        <v>36461</v>
      </c>
    </row>
    <row r="23" spans="1:14" ht="18" customHeight="1">
      <c r="A23" s="185" t="s">
        <v>47</v>
      </c>
      <c r="B23" s="204">
        <v>192</v>
      </c>
      <c r="C23" s="204">
        <v>131</v>
      </c>
      <c r="D23" s="204">
        <v>321</v>
      </c>
      <c r="E23" s="204">
        <v>237</v>
      </c>
      <c r="F23" s="204">
        <v>303</v>
      </c>
      <c r="G23" s="204">
        <v>263</v>
      </c>
      <c r="H23" s="204">
        <v>412</v>
      </c>
      <c r="I23" s="204">
        <v>485</v>
      </c>
      <c r="J23" s="204">
        <v>346</v>
      </c>
      <c r="K23" s="204">
        <v>164</v>
      </c>
      <c r="L23" s="204">
        <v>241</v>
      </c>
      <c r="M23" s="204">
        <v>231</v>
      </c>
      <c r="N23" s="203">
        <f t="shared" si="0"/>
        <v>2690</v>
      </c>
    </row>
    <row r="24" spans="1:14" ht="18" customHeight="1">
      <c r="A24" s="185" t="s">
        <v>16</v>
      </c>
      <c r="B24" s="204">
        <v>9661</v>
      </c>
      <c r="C24" s="204">
        <v>9274</v>
      </c>
      <c r="D24" s="204">
        <v>12958</v>
      </c>
      <c r="E24" s="204">
        <v>17750</v>
      </c>
      <c r="F24" s="204">
        <v>17021</v>
      </c>
      <c r="G24" s="204">
        <v>25280</v>
      </c>
      <c r="H24" s="204">
        <v>25743</v>
      </c>
      <c r="I24" s="204">
        <v>28355</v>
      </c>
      <c r="J24" s="204">
        <v>18451</v>
      </c>
      <c r="K24" s="204">
        <v>20790</v>
      </c>
      <c r="L24" s="204">
        <v>18236</v>
      </c>
      <c r="M24" s="204">
        <v>17239</v>
      </c>
      <c r="N24" s="203">
        <f t="shared" si="0"/>
        <v>164493</v>
      </c>
    </row>
    <row r="25" spans="1:14" ht="18" customHeight="1">
      <c r="A25" s="185" t="s">
        <v>49</v>
      </c>
      <c r="B25" s="204">
        <v>119</v>
      </c>
      <c r="C25" s="204">
        <v>120</v>
      </c>
      <c r="D25" s="204">
        <v>3482</v>
      </c>
      <c r="E25" s="204">
        <v>5824</v>
      </c>
      <c r="F25" s="204">
        <v>130</v>
      </c>
      <c r="G25" s="204">
        <v>407</v>
      </c>
      <c r="H25" s="204">
        <v>299</v>
      </c>
      <c r="I25" s="204">
        <v>672</v>
      </c>
      <c r="J25" s="204">
        <v>228</v>
      </c>
      <c r="K25" s="204">
        <v>126</v>
      </c>
      <c r="L25" s="204">
        <v>154</v>
      </c>
      <c r="M25" s="204">
        <v>188</v>
      </c>
      <c r="N25" s="203">
        <f t="shared" si="0"/>
        <v>11281</v>
      </c>
    </row>
    <row r="26" spans="1:14" ht="18" customHeight="1">
      <c r="A26" s="185" t="s">
        <v>43</v>
      </c>
      <c r="B26" s="204">
        <v>252</v>
      </c>
      <c r="C26" s="204">
        <v>302</v>
      </c>
      <c r="D26" s="204">
        <v>351</v>
      </c>
      <c r="E26" s="204">
        <v>369</v>
      </c>
      <c r="F26" s="204">
        <v>526</v>
      </c>
      <c r="G26" s="204">
        <v>814</v>
      </c>
      <c r="H26" s="204">
        <v>869</v>
      </c>
      <c r="I26" s="204">
        <v>2835</v>
      </c>
      <c r="J26" s="204">
        <v>3015</v>
      </c>
      <c r="K26" s="204">
        <v>3011</v>
      </c>
      <c r="L26" s="204">
        <v>2809</v>
      </c>
      <c r="M26" s="204">
        <v>569</v>
      </c>
      <c r="N26" s="203">
        <f t="shared" si="0"/>
        <v>9333</v>
      </c>
    </row>
    <row r="27" spans="1:14" ht="18" customHeight="1">
      <c r="A27" s="185" t="s">
        <v>52</v>
      </c>
      <c r="B27" s="204">
        <v>190</v>
      </c>
      <c r="C27" s="204">
        <v>177</v>
      </c>
      <c r="D27" s="204">
        <v>122</v>
      </c>
      <c r="E27" s="204">
        <v>143</v>
      </c>
      <c r="F27" s="204">
        <v>179</v>
      </c>
      <c r="G27" s="204">
        <v>263</v>
      </c>
      <c r="H27" s="204">
        <v>231</v>
      </c>
      <c r="I27" s="204">
        <v>249</v>
      </c>
      <c r="J27" s="204">
        <v>372</v>
      </c>
      <c r="K27" s="204">
        <v>259</v>
      </c>
      <c r="L27" s="204">
        <v>213</v>
      </c>
      <c r="M27" s="204">
        <v>243</v>
      </c>
      <c r="N27" s="203">
        <f t="shared" si="0"/>
        <v>1926</v>
      </c>
    </row>
    <row r="28" spans="1:14" ht="18" customHeight="1">
      <c r="A28" s="185" t="s">
        <v>29</v>
      </c>
      <c r="B28" s="204">
        <v>2803</v>
      </c>
      <c r="C28" s="204">
        <v>2037</v>
      </c>
      <c r="D28" s="204">
        <v>2119</v>
      </c>
      <c r="E28" s="204">
        <v>2292</v>
      </c>
      <c r="F28" s="204">
        <v>3516</v>
      </c>
      <c r="G28" s="204">
        <v>4101</v>
      </c>
      <c r="H28" s="204">
        <v>4982</v>
      </c>
      <c r="I28" s="204">
        <v>5382</v>
      </c>
      <c r="J28" s="204">
        <v>3111</v>
      </c>
      <c r="K28" s="204">
        <v>2931</v>
      </c>
      <c r="L28" s="204">
        <v>3006</v>
      </c>
      <c r="M28" s="204">
        <v>3089</v>
      </c>
      <c r="N28" s="203">
        <f t="shared" si="0"/>
        <v>30343</v>
      </c>
    </row>
    <row r="29" spans="1:14" ht="18" customHeight="1">
      <c r="A29" s="185" t="s">
        <v>34</v>
      </c>
      <c r="B29" s="204">
        <v>462</v>
      </c>
      <c r="C29" s="204">
        <v>544</v>
      </c>
      <c r="D29" s="204">
        <v>509</v>
      </c>
      <c r="E29" s="204">
        <v>965</v>
      </c>
      <c r="F29" s="204">
        <v>1160</v>
      </c>
      <c r="G29" s="204">
        <v>1385</v>
      </c>
      <c r="H29" s="204">
        <v>1916</v>
      </c>
      <c r="I29" s="204">
        <v>1919</v>
      </c>
      <c r="J29" s="204">
        <v>1887</v>
      </c>
      <c r="K29" s="204">
        <v>1138</v>
      </c>
      <c r="L29" s="204">
        <v>799</v>
      </c>
      <c r="M29" s="204">
        <v>1169</v>
      </c>
      <c r="N29" s="203">
        <f t="shared" si="0"/>
        <v>10747</v>
      </c>
    </row>
    <row r="30" spans="1:14" ht="18" customHeight="1">
      <c r="A30" s="185" t="s">
        <v>14</v>
      </c>
      <c r="B30" s="204">
        <v>13756</v>
      </c>
      <c r="C30" s="204">
        <v>14831</v>
      </c>
      <c r="D30" s="204">
        <v>10137</v>
      </c>
      <c r="E30" s="204">
        <v>17021</v>
      </c>
      <c r="F30" s="204">
        <v>25453</v>
      </c>
      <c r="G30" s="204">
        <v>26394</v>
      </c>
      <c r="H30" s="204">
        <v>28312</v>
      </c>
      <c r="I30" s="204">
        <v>35595</v>
      </c>
      <c r="J30" s="204">
        <v>26048</v>
      </c>
      <c r="K30" s="204">
        <v>26529</v>
      </c>
      <c r="L30" s="204">
        <v>24203</v>
      </c>
      <c r="M30" s="204">
        <v>19515</v>
      </c>
      <c r="N30" s="203">
        <f t="shared" si="0"/>
        <v>197547</v>
      </c>
    </row>
    <row r="31" spans="1:14" ht="18" customHeight="1">
      <c r="A31" s="185" t="s">
        <v>38</v>
      </c>
      <c r="B31" s="204">
        <v>600</v>
      </c>
      <c r="C31" s="204">
        <v>1172</v>
      </c>
      <c r="D31" s="204">
        <v>2077</v>
      </c>
      <c r="E31" s="204">
        <v>2478</v>
      </c>
      <c r="F31" s="204">
        <v>2642</v>
      </c>
      <c r="G31" s="204">
        <v>2139</v>
      </c>
      <c r="H31" s="204">
        <v>1726</v>
      </c>
      <c r="I31" s="204">
        <v>1308</v>
      </c>
      <c r="J31" s="204">
        <v>1030</v>
      </c>
      <c r="K31" s="204">
        <v>1269</v>
      </c>
      <c r="L31" s="204">
        <v>1237</v>
      </c>
      <c r="M31" s="204">
        <v>714</v>
      </c>
      <c r="N31" s="203">
        <f t="shared" si="0"/>
        <v>15172</v>
      </c>
    </row>
    <row r="32" spans="1:14" ht="18" customHeight="1">
      <c r="A32" s="185" t="s">
        <v>41</v>
      </c>
      <c r="B32" s="204">
        <v>610</v>
      </c>
      <c r="C32" s="204">
        <v>811</v>
      </c>
      <c r="D32" s="204">
        <v>866</v>
      </c>
      <c r="E32" s="204">
        <v>1152</v>
      </c>
      <c r="F32" s="204">
        <v>1620</v>
      </c>
      <c r="G32" s="204">
        <v>1251</v>
      </c>
      <c r="H32" s="204">
        <v>1182</v>
      </c>
      <c r="I32" s="204">
        <v>1277</v>
      </c>
      <c r="J32" s="204">
        <v>1515</v>
      </c>
      <c r="K32" s="204">
        <v>1050</v>
      </c>
      <c r="L32" s="204">
        <v>1646</v>
      </c>
      <c r="M32" s="204">
        <v>1224</v>
      </c>
      <c r="N32" s="203">
        <f t="shared" si="0"/>
        <v>10284</v>
      </c>
    </row>
    <row r="33" spans="1:14" ht="18" customHeight="1">
      <c r="A33" s="185" t="s">
        <v>42</v>
      </c>
      <c r="B33" s="204">
        <v>169</v>
      </c>
      <c r="C33" s="204">
        <v>219</v>
      </c>
      <c r="D33" s="204">
        <v>146</v>
      </c>
      <c r="E33" s="204">
        <v>226</v>
      </c>
      <c r="F33" s="204">
        <v>495</v>
      </c>
      <c r="G33" s="204">
        <v>312</v>
      </c>
      <c r="H33" s="204">
        <v>301</v>
      </c>
      <c r="I33" s="204">
        <v>472</v>
      </c>
      <c r="J33" s="204">
        <v>387</v>
      </c>
      <c r="K33" s="204">
        <v>406</v>
      </c>
      <c r="L33" s="204">
        <v>449</v>
      </c>
      <c r="M33" s="204">
        <v>90</v>
      </c>
      <c r="N33" s="203">
        <f t="shared" si="0"/>
        <v>2727</v>
      </c>
    </row>
    <row r="34" spans="1:14" ht="18" customHeight="1">
      <c r="A34" s="185" t="s">
        <v>44</v>
      </c>
      <c r="B34" s="204">
        <v>103</v>
      </c>
      <c r="C34" s="204">
        <v>266</v>
      </c>
      <c r="D34" s="204">
        <v>320</v>
      </c>
      <c r="E34" s="204">
        <v>212</v>
      </c>
      <c r="F34" s="204">
        <v>875</v>
      </c>
      <c r="G34" s="204">
        <v>716</v>
      </c>
      <c r="H34" s="204">
        <v>739</v>
      </c>
      <c r="I34" s="204">
        <v>1177</v>
      </c>
      <c r="J34" s="204">
        <v>795</v>
      </c>
      <c r="K34" s="204">
        <v>601</v>
      </c>
      <c r="L34" s="204">
        <v>808</v>
      </c>
      <c r="M34" s="204">
        <v>269</v>
      </c>
      <c r="N34" s="203">
        <f t="shared" si="0"/>
        <v>5203</v>
      </c>
    </row>
    <row r="35" spans="1:14" ht="18" customHeight="1">
      <c r="A35" s="185" t="s">
        <v>30</v>
      </c>
      <c r="B35" s="204">
        <v>937</v>
      </c>
      <c r="C35" s="204">
        <v>1137</v>
      </c>
      <c r="D35" s="204">
        <v>2625</v>
      </c>
      <c r="E35" s="204">
        <v>2843</v>
      </c>
      <c r="F35" s="204">
        <v>3709</v>
      </c>
      <c r="G35" s="204">
        <v>5395</v>
      </c>
      <c r="H35" s="204">
        <v>9510</v>
      </c>
      <c r="I35" s="204">
        <v>6579</v>
      </c>
      <c r="J35" s="204">
        <v>5567</v>
      </c>
      <c r="K35" s="204">
        <v>4762</v>
      </c>
      <c r="L35" s="204">
        <v>3397</v>
      </c>
      <c r="M35" s="204">
        <v>3304</v>
      </c>
      <c r="N35" s="203">
        <f t="shared" si="0"/>
        <v>38302</v>
      </c>
    </row>
    <row r="36" spans="1:14" ht="18" customHeight="1">
      <c r="A36" s="185" t="s">
        <v>26</v>
      </c>
      <c r="B36" s="204">
        <v>1707</v>
      </c>
      <c r="C36" s="204">
        <v>1738</v>
      </c>
      <c r="D36" s="204">
        <v>2386</v>
      </c>
      <c r="E36" s="204">
        <v>3224</v>
      </c>
      <c r="F36" s="204">
        <v>3781</v>
      </c>
      <c r="G36" s="204">
        <v>3608</v>
      </c>
      <c r="H36" s="204">
        <v>4807</v>
      </c>
      <c r="I36" s="204">
        <v>4203</v>
      </c>
      <c r="J36" s="204">
        <v>4231</v>
      </c>
      <c r="K36" s="204">
        <v>4134</v>
      </c>
      <c r="L36" s="204">
        <v>4621</v>
      </c>
      <c r="M36" s="204">
        <v>2853</v>
      </c>
      <c r="N36" s="203">
        <f t="shared" si="0"/>
        <v>29685</v>
      </c>
    </row>
    <row r="37" spans="1:14" ht="18" customHeight="1">
      <c r="A37" s="185" t="s">
        <v>19</v>
      </c>
      <c r="B37" s="204">
        <v>5448</v>
      </c>
      <c r="C37" s="204">
        <v>7253</v>
      </c>
      <c r="D37" s="204">
        <v>8257</v>
      </c>
      <c r="E37" s="204">
        <v>9267</v>
      </c>
      <c r="F37" s="204">
        <v>11688</v>
      </c>
      <c r="G37" s="204">
        <v>14205</v>
      </c>
      <c r="H37" s="204">
        <v>18070</v>
      </c>
      <c r="I37" s="204">
        <v>18591</v>
      </c>
      <c r="J37" s="204">
        <v>13714</v>
      </c>
      <c r="K37" s="204">
        <v>11597</v>
      </c>
      <c r="L37" s="204">
        <v>9641</v>
      </c>
      <c r="M37" s="204">
        <v>10756</v>
      </c>
      <c r="N37" s="203">
        <f t="shared" si="0"/>
        <v>106493</v>
      </c>
    </row>
    <row r="38" spans="1:14" ht="18" customHeight="1">
      <c r="A38" s="185" t="s">
        <v>80</v>
      </c>
      <c r="B38" s="204">
        <v>2747</v>
      </c>
      <c r="C38" s="204">
        <v>2719</v>
      </c>
      <c r="D38" s="204">
        <v>3859</v>
      </c>
      <c r="E38" s="204">
        <v>4169</v>
      </c>
      <c r="F38" s="204">
        <v>5256</v>
      </c>
      <c r="G38" s="204">
        <v>7237</v>
      </c>
      <c r="H38" s="204">
        <v>11668</v>
      </c>
      <c r="I38" s="204">
        <v>7945</v>
      </c>
      <c r="J38" s="204">
        <v>6859</v>
      </c>
      <c r="K38" s="204">
        <v>5245</v>
      </c>
      <c r="L38" s="204">
        <v>5650</v>
      </c>
      <c r="M38" s="204">
        <v>4348</v>
      </c>
      <c r="N38" s="203">
        <f t="shared" si="0"/>
        <v>52459</v>
      </c>
    </row>
    <row r="39" spans="1:14" ht="18" customHeight="1">
      <c r="A39" s="185" t="s">
        <v>46</v>
      </c>
      <c r="B39" s="204">
        <v>134</v>
      </c>
      <c r="C39" s="204">
        <v>237</v>
      </c>
      <c r="D39" s="204">
        <v>385</v>
      </c>
      <c r="E39" s="204">
        <v>537</v>
      </c>
      <c r="F39" s="204">
        <v>486</v>
      </c>
      <c r="G39" s="204">
        <v>515</v>
      </c>
      <c r="H39" s="204">
        <v>642</v>
      </c>
      <c r="I39" s="204">
        <v>687</v>
      </c>
      <c r="J39" s="204">
        <v>688</v>
      </c>
      <c r="K39" s="204">
        <v>615</v>
      </c>
      <c r="L39" s="204">
        <v>758</v>
      </c>
      <c r="M39" s="204">
        <v>339</v>
      </c>
      <c r="N39" s="203">
        <f t="shared" si="0"/>
        <v>4311</v>
      </c>
    </row>
    <row r="40" spans="1:14" ht="30" customHeight="1">
      <c r="A40" s="185" t="s">
        <v>35</v>
      </c>
      <c r="B40" s="204">
        <v>383</v>
      </c>
      <c r="C40" s="204">
        <v>315</v>
      </c>
      <c r="D40" s="204">
        <v>978</v>
      </c>
      <c r="E40" s="204">
        <v>720</v>
      </c>
      <c r="F40" s="204">
        <v>856</v>
      </c>
      <c r="G40" s="204">
        <v>1285</v>
      </c>
      <c r="H40" s="204">
        <v>2415</v>
      </c>
      <c r="I40" s="204">
        <v>1734</v>
      </c>
      <c r="J40" s="204">
        <v>2165</v>
      </c>
      <c r="K40" s="204">
        <v>951</v>
      </c>
      <c r="L40" s="204">
        <v>1144</v>
      </c>
      <c r="M40" s="204">
        <v>972</v>
      </c>
      <c r="N40" s="203">
        <f t="shared" si="0"/>
        <v>10851</v>
      </c>
    </row>
    <row r="41" spans="1:14" ht="18" customHeight="1">
      <c r="A41" s="185" t="s">
        <v>28</v>
      </c>
      <c r="B41" s="204">
        <v>2230</v>
      </c>
      <c r="C41" s="204">
        <v>2167</v>
      </c>
      <c r="D41" s="204">
        <v>2496</v>
      </c>
      <c r="E41" s="204">
        <v>2912</v>
      </c>
      <c r="F41" s="204">
        <v>3914</v>
      </c>
      <c r="G41" s="204">
        <v>5437</v>
      </c>
      <c r="H41" s="204">
        <v>8611</v>
      </c>
      <c r="I41" s="204">
        <v>5524</v>
      </c>
      <c r="J41" s="204">
        <v>4006</v>
      </c>
      <c r="K41" s="204">
        <v>3679</v>
      </c>
      <c r="L41" s="204">
        <v>3748</v>
      </c>
      <c r="M41" s="204">
        <v>3037</v>
      </c>
      <c r="N41" s="203">
        <f t="shared" si="0"/>
        <v>37297</v>
      </c>
    </row>
    <row r="42" spans="1:14" ht="18" customHeight="1">
      <c r="A42" s="185" t="s">
        <v>39</v>
      </c>
      <c r="B42" s="204">
        <v>652</v>
      </c>
      <c r="C42" s="204">
        <v>714</v>
      </c>
      <c r="D42" s="204">
        <v>1050</v>
      </c>
      <c r="E42" s="204">
        <v>1916</v>
      </c>
      <c r="F42" s="204">
        <v>2201</v>
      </c>
      <c r="G42" s="204">
        <v>2236</v>
      </c>
      <c r="H42" s="204">
        <v>1520</v>
      </c>
      <c r="I42" s="204">
        <v>1299</v>
      </c>
      <c r="J42" s="204">
        <v>2508</v>
      </c>
      <c r="K42" s="204">
        <v>1990</v>
      </c>
      <c r="L42" s="204">
        <v>2202</v>
      </c>
      <c r="M42" s="204">
        <v>2546</v>
      </c>
      <c r="N42" s="203">
        <f t="shared" si="0"/>
        <v>14096</v>
      </c>
    </row>
    <row r="43" spans="1:14" ht="18" customHeight="1">
      <c r="A43" s="185" t="s">
        <v>24</v>
      </c>
      <c r="B43" s="204">
        <v>2610</v>
      </c>
      <c r="C43" s="204">
        <v>3101</v>
      </c>
      <c r="D43" s="204">
        <v>2999</v>
      </c>
      <c r="E43" s="204">
        <v>3017</v>
      </c>
      <c r="F43" s="204">
        <v>4474</v>
      </c>
      <c r="G43" s="204">
        <v>7857</v>
      </c>
      <c r="H43" s="204">
        <v>11919</v>
      </c>
      <c r="I43" s="204">
        <v>12944</v>
      </c>
      <c r="J43" s="204">
        <v>9734</v>
      </c>
      <c r="K43" s="204">
        <v>5029</v>
      </c>
      <c r="L43" s="204">
        <v>3395</v>
      </c>
      <c r="M43" s="204">
        <v>2912</v>
      </c>
      <c r="N43" s="203">
        <f t="shared" si="0"/>
        <v>58655</v>
      </c>
    </row>
    <row r="44" spans="1:14" ht="18" customHeight="1">
      <c r="A44" s="185" t="s">
        <v>17</v>
      </c>
      <c r="B44" s="204">
        <v>8879</v>
      </c>
      <c r="C44" s="204">
        <v>8710</v>
      </c>
      <c r="D44" s="204">
        <v>37379</v>
      </c>
      <c r="E44" s="204">
        <v>42204</v>
      </c>
      <c r="F44" s="204">
        <v>37943</v>
      </c>
      <c r="G44" s="204">
        <v>35390</v>
      </c>
      <c r="H44" s="204">
        <v>29542</v>
      </c>
      <c r="I44" s="204">
        <v>29390</v>
      </c>
      <c r="J44" s="204">
        <v>29355</v>
      </c>
      <c r="K44" s="204">
        <v>29475</v>
      </c>
      <c r="L44" s="204">
        <v>23796</v>
      </c>
      <c r="M44" s="204">
        <v>22748</v>
      </c>
      <c r="N44" s="203">
        <f t="shared" si="0"/>
        <v>258792</v>
      </c>
    </row>
    <row r="45" spans="1:14" ht="18" customHeight="1">
      <c r="A45" s="185" t="s">
        <v>18</v>
      </c>
      <c r="B45" s="204">
        <v>5835</v>
      </c>
      <c r="C45" s="204">
        <v>7798</v>
      </c>
      <c r="D45" s="204">
        <v>14416</v>
      </c>
      <c r="E45" s="204">
        <v>14869</v>
      </c>
      <c r="F45" s="204">
        <v>15694</v>
      </c>
      <c r="G45" s="204">
        <v>18994</v>
      </c>
      <c r="H45" s="204">
        <v>22724</v>
      </c>
      <c r="I45" s="204">
        <v>26868</v>
      </c>
      <c r="J45" s="204">
        <v>21313</v>
      </c>
      <c r="K45" s="204">
        <v>17926</v>
      </c>
      <c r="L45" s="204">
        <v>18068</v>
      </c>
      <c r="M45" s="204">
        <v>18471</v>
      </c>
      <c r="N45" s="203">
        <f t="shared" si="0"/>
        <v>148511</v>
      </c>
    </row>
    <row r="46" spans="1:14" ht="18" customHeight="1">
      <c r="A46" s="185" t="s">
        <v>81</v>
      </c>
      <c r="B46" s="204">
        <v>464</v>
      </c>
      <c r="C46" s="204">
        <v>572</v>
      </c>
      <c r="D46" s="204">
        <v>620</v>
      </c>
      <c r="E46" s="204">
        <v>820</v>
      </c>
      <c r="F46" s="204">
        <v>1334</v>
      </c>
      <c r="G46" s="204">
        <v>1000</v>
      </c>
      <c r="H46" s="204">
        <v>1291</v>
      </c>
      <c r="I46" s="204">
        <v>1139</v>
      </c>
      <c r="J46" s="204">
        <v>1616</v>
      </c>
      <c r="K46" s="204">
        <v>1568</v>
      </c>
      <c r="L46" s="204">
        <v>1859</v>
      </c>
      <c r="M46" s="204">
        <v>1129</v>
      </c>
      <c r="N46" s="203">
        <f t="shared" si="0"/>
        <v>8856</v>
      </c>
    </row>
    <row r="47" spans="1:14" ht="18" customHeight="1">
      <c r="A47" s="185" t="s">
        <v>82</v>
      </c>
      <c r="B47" s="204">
        <v>385</v>
      </c>
      <c r="C47" s="204">
        <v>621</v>
      </c>
      <c r="D47" s="204">
        <v>1534</v>
      </c>
      <c r="E47" s="204">
        <v>543</v>
      </c>
      <c r="F47" s="204">
        <v>1004</v>
      </c>
      <c r="G47" s="204">
        <v>1208</v>
      </c>
      <c r="H47" s="204">
        <v>1207</v>
      </c>
      <c r="I47" s="204">
        <v>1980</v>
      </c>
      <c r="J47" s="204">
        <v>1468</v>
      </c>
      <c r="K47" s="204">
        <v>396</v>
      </c>
      <c r="L47" s="204">
        <v>782</v>
      </c>
      <c r="M47" s="204">
        <v>606</v>
      </c>
      <c r="N47" s="203">
        <f t="shared" si="0"/>
        <v>9950</v>
      </c>
    </row>
    <row r="48" spans="1:14" ht="18" customHeight="1">
      <c r="A48" s="185" t="s">
        <v>55</v>
      </c>
      <c r="B48" s="204">
        <v>8</v>
      </c>
      <c r="C48" s="204">
        <v>24</v>
      </c>
      <c r="D48" s="204">
        <v>45</v>
      </c>
      <c r="E48" s="204">
        <v>12</v>
      </c>
      <c r="F48" s="204">
        <v>56</v>
      </c>
      <c r="G48" s="204">
        <v>78</v>
      </c>
      <c r="H48" s="204">
        <v>88</v>
      </c>
      <c r="I48" s="204">
        <v>224</v>
      </c>
      <c r="J48" s="204">
        <v>98</v>
      </c>
      <c r="K48" s="204">
        <v>79</v>
      </c>
      <c r="L48" s="204">
        <v>164</v>
      </c>
      <c r="M48" s="204">
        <v>62</v>
      </c>
      <c r="N48" s="203">
        <f t="shared" si="0"/>
        <v>633</v>
      </c>
    </row>
    <row r="49" spans="1:14" ht="18" customHeight="1">
      <c r="A49" s="185" t="s">
        <v>83</v>
      </c>
      <c r="B49" s="204">
        <v>377</v>
      </c>
      <c r="C49" s="204">
        <v>597</v>
      </c>
      <c r="D49" s="204">
        <v>1489</v>
      </c>
      <c r="E49" s="204">
        <v>531</v>
      </c>
      <c r="F49" s="204">
        <v>948</v>
      </c>
      <c r="G49" s="204">
        <v>1130</v>
      </c>
      <c r="H49" s="204">
        <v>1119</v>
      </c>
      <c r="I49" s="204">
        <v>1756</v>
      </c>
      <c r="J49" s="204">
        <v>1370</v>
      </c>
      <c r="K49" s="204">
        <v>317</v>
      </c>
      <c r="L49" s="204">
        <v>618</v>
      </c>
      <c r="M49" s="204">
        <v>544</v>
      </c>
      <c r="N49" s="203">
        <f t="shared" si="0"/>
        <v>9317</v>
      </c>
    </row>
    <row r="50" spans="1:14" ht="18" customHeight="1">
      <c r="A50" s="185" t="s">
        <v>84</v>
      </c>
      <c r="B50" s="204">
        <v>4095</v>
      </c>
      <c r="C50" s="204">
        <v>5688</v>
      </c>
      <c r="D50" s="204">
        <v>7520</v>
      </c>
      <c r="E50" s="204">
        <v>10437</v>
      </c>
      <c r="F50" s="204">
        <v>15609</v>
      </c>
      <c r="G50" s="204">
        <v>14931</v>
      </c>
      <c r="H50" s="204">
        <v>16894</v>
      </c>
      <c r="I50" s="204">
        <v>16527</v>
      </c>
      <c r="J50" s="204">
        <v>13006</v>
      </c>
      <c r="K50" s="204">
        <v>9908</v>
      </c>
      <c r="L50" s="204">
        <v>8539</v>
      </c>
      <c r="M50" s="204">
        <v>8636</v>
      </c>
      <c r="N50" s="203">
        <f t="shared" si="0"/>
        <v>104707</v>
      </c>
    </row>
    <row r="51" spans="1:14" ht="18" customHeight="1">
      <c r="A51" s="185" t="s">
        <v>85</v>
      </c>
      <c r="B51" s="204">
        <v>3294</v>
      </c>
      <c r="C51" s="204">
        <v>5080</v>
      </c>
      <c r="D51" s="204">
        <v>6837</v>
      </c>
      <c r="E51" s="204">
        <v>9277</v>
      </c>
      <c r="F51" s="204">
        <v>14052</v>
      </c>
      <c r="G51" s="204">
        <v>13179</v>
      </c>
      <c r="H51" s="204">
        <v>14984</v>
      </c>
      <c r="I51" s="204">
        <v>13769</v>
      </c>
      <c r="J51" s="204">
        <v>11479</v>
      </c>
      <c r="K51" s="204">
        <v>8626</v>
      </c>
      <c r="L51" s="204">
        <v>7622</v>
      </c>
      <c r="M51" s="204">
        <v>7553</v>
      </c>
      <c r="N51" s="203">
        <f t="shared" si="0"/>
        <v>91951</v>
      </c>
    </row>
    <row r="52" spans="1:14" ht="18" customHeight="1">
      <c r="A52" s="185" t="s">
        <v>45</v>
      </c>
      <c r="B52" s="204">
        <v>163</v>
      </c>
      <c r="C52" s="204">
        <v>258</v>
      </c>
      <c r="D52" s="204">
        <v>226</v>
      </c>
      <c r="E52" s="204">
        <v>249</v>
      </c>
      <c r="F52" s="204">
        <v>778</v>
      </c>
      <c r="G52" s="204">
        <v>538</v>
      </c>
      <c r="H52" s="204">
        <v>901</v>
      </c>
      <c r="I52" s="204">
        <v>949</v>
      </c>
      <c r="J52" s="204">
        <v>810</v>
      </c>
      <c r="K52" s="204">
        <v>614</v>
      </c>
      <c r="L52" s="204">
        <v>594</v>
      </c>
      <c r="M52" s="204">
        <v>556</v>
      </c>
      <c r="N52" s="203">
        <f t="shared" si="0"/>
        <v>4872</v>
      </c>
    </row>
    <row r="53" spans="1:14" ht="18" customHeight="1">
      <c r="A53" s="185" t="s">
        <v>21</v>
      </c>
      <c r="B53" s="204">
        <v>3131</v>
      </c>
      <c r="C53" s="204">
        <v>4822</v>
      </c>
      <c r="D53" s="204">
        <v>6611</v>
      </c>
      <c r="E53" s="204">
        <v>9028</v>
      </c>
      <c r="F53" s="204">
        <v>13274</v>
      </c>
      <c r="G53" s="204">
        <v>12627</v>
      </c>
      <c r="H53" s="204">
        <v>14064</v>
      </c>
      <c r="I53" s="204">
        <v>12820</v>
      </c>
      <c r="J53" s="204">
        <v>10669</v>
      </c>
      <c r="K53" s="204">
        <v>8003</v>
      </c>
      <c r="L53" s="204">
        <v>7018</v>
      </c>
      <c r="M53" s="204">
        <v>6997</v>
      </c>
      <c r="N53" s="203">
        <f t="shared" si="0"/>
        <v>87046</v>
      </c>
    </row>
    <row r="54" spans="1:14" ht="30" customHeight="1">
      <c r="A54" s="185" t="s">
        <v>86</v>
      </c>
      <c r="B54" s="204"/>
      <c r="C54" s="204"/>
      <c r="D54" s="204"/>
      <c r="E54" s="204"/>
      <c r="F54" s="204"/>
      <c r="G54" s="204">
        <v>14</v>
      </c>
      <c r="H54" s="204">
        <v>19</v>
      </c>
      <c r="I54" s="204"/>
      <c r="J54" s="204"/>
      <c r="K54" s="204">
        <v>9</v>
      </c>
      <c r="L54" s="204">
        <v>10</v>
      </c>
      <c r="M54" s="204"/>
      <c r="N54" s="203">
        <f t="shared" si="0"/>
        <v>33</v>
      </c>
    </row>
    <row r="55" spans="1:14" ht="30" customHeight="1">
      <c r="A55" s="185" t="s">
        <v>87</v>
      </c>
      <c r="B55" s="204">
        <v>801</v>
      </c>
      <c r="C55" s="204">
        <v>608</v>
      </c>
      <c r="D55" s="204">
        <v>683</v>
      </c>
      <c r="E55" s="204">
        <v>1160</v>
      </c>
      <c r="F55" s="204">
        <v>1557</v>
      </c>
      <c r="G55" s="204">
        <v>1752</v>
      </c>
      <c r="H55" s="204">
        <v>1910</v>
      </c>
      <c r="I55" s="204">
        <v>2758</v>
      </c>
      <c r="J55" s="204">
        <v>1527</v>
      </c>
      <c r="K55" s="204">
        <v>1282</v>
      </c>
      <c r="L55" s="204">
        <v>917</v>
      </c>
      <c r="M55" s="204">
        <v>1083</v>
      </c>
      <c r="N55" s="203">
        <f t="shared" si="0"/>
        <v>12756</v>
      </c>
    </row>
    <row r="56" spans="1:14" ht="18" customHeight="1">
      <c r="A56" s="185" t="s">
        <v>54</v>
      </c>
      <c r="B56" s="204">
        <v>67</v>
      </c>
      <c r="C56" s="204">
        <v>44</v>
      </c>
      <c r="D56" s="204">
        <v>118</v>
      </c>
      <c r="E56" s="204">
        <v>190</v>
      </c>
      <c r="F56" s="204">
        <v>296</v>
      </c>
      <c r="G56" s="204">
        <v>301</v>
      </c>
      <c r="H56" s="204">
        <v>362</v>
      </c>
      <c r="I56" s="204">
        <v>316</v>
      </c>
      <c r="J56" s="204">
        <v>215</v>
      </c>
      <c r="K56" s="204">
        <v>227</v>
      </c>
      <c r="L56" s="204">
        <v>148</v>
      </c>
      <c r="M56" s="204">
        <v>180</v>
      </c>
      <c r="N56" s="203">
        <f t="shared" si="0"/>
        <v>1909</v>
      </c>
    </row>
    <row r="57" spans="1:14" ht="42.95" customHeight="1">
      <c r="A57" s="185" t="s">
        <v>88</v>
      </c>
      <c r="B57" s="204">
        <v>734</v>
      </c>
      <c r="C57" s="204">
        <v>564</v>
      </c>
      <c r="D57" s="204">
        <v>565</v>
      </c>
      <c r="E57" s="204">
        <v>970</v>
      </c>
      <c r="F57" s="204">
        <v>1261</v>
      </c>
      <c r="G57" s="204">
        <v>1451</v>
      </c>
      <c r="H57" s="204">
        <v>1548</v>
      </c>
      <c r="I57" s="204">
        <v>2442</v>
      </c>
      <c r="J57" s="204">
        <v>1312</v>
      </c>
      <c r="K57" s="204">
        <v>1055</v>
      </c>
      <c r="L57" s="204">
        <v>769</v>
      </c>
      <c r="M57" s="204">
        <v>903</v>
      </c>
      <c r="N57" s="203">
        <f t="shared" si="0"/>
        <v>10847</v>
      </c>
    </row>
    <row r="58" spans="1:14" ht="18" customHeight="1">
      <c r="A58" s="185" t="s">
        <v>89</v>
      </c>
      <c r="B58" s="204">
        <v>6569</v>
      </c>
      <c r="C58" s="204">
        <v>8106</v>
      </c>
      <c r="D58" s="204">
        <v>10014</v>
      </c>
      <c r="E58" s="204">
        <v>11646</v>
      </c>
      <c r="F58" s="204">
        <v>15632</v>
      </c>
      <c r="G58" s="204">
        <v>21056</v>
      </c>
      <c r="H58" s="204">
        <v>33979</v>
      </c>
      <c r="I58" s="204">
        <v>32673</v>
      </c>
      <c r="J58" s="204">
        <v>29280</v>
      </c>
      <c r="K58" s="204">
        <v>21770</v>
      </c>
      <c r="L58" s="204">
        <v>16224</v>
      </c>
      <c r="M58" s="204">
        <v>15676</v>
      </c>
      <c r="N58" s="203">
        <f t="shared" si="0"/>
        <v>168955</v>
      </c>
    </row>
    <row r="59" spans="1:14" ht="18" customHeight="1">
      <c r="A59" s="185" t="s">
        <v>48</v>
      </c>
      <c r="B59" s="204">
        <v>117</v>
      </c>
      <c r="C59" s="204">
        <v>175</v>
      </c>
      <c r="D59" s="204">
        <v>351</v>
      </c>
      <c r="E59" s="204">
        <v>339</v>
      </c>
      <c r="F59" s="204">
        <v>247</v>
      </c>
      <c r="G59" s="204">
        <v>325</v>
      </c>
      <c r="H59" s="204">
        <v>452</v>
      </c>
      <c r="I59" s="204">
        <v>380</v>
      </c>
      <c r="J59" s="204">
        <v>363</v>
      </c>
      <c r="K59" s="204">
        <v>350</v>
      </c>
      <c r="L59" s="204">
        <v>412</v>
      </c>
      <c r="M59" s="204">
        <v>440</v>
      </c>
      <c r="N59" s="203">
        <f t="shared" si="0"/>
        <v>2749</v>
      </c>
    </row>
    <row r="60" spans="1:14" ht="18" customHeight="1">
      <c r="A60" s="185" t="s">
        <v>53</v>
      </c>
      <c r="B60" s="204">
        <v>70</v>
      </c>
      <c r="C60" s="204">
        <v>294</v>
      </c>
      <c r="D60" s="204">
        <v>80</v>
      </c>
      <c r="E60" s="204">
        <v>162</v>
      </c>
      <c r="F60" s="204">
        <v>277</v>
      </c>
      <c r="G60" s="204">
        <v>263</v>
      </c>
      <c r="H60" s="204">
        <v>388</v>
      </c>
      <c r="I60" s="204">
        <v>340</v>
      </c>
      <c r="J60" s="204">
        <v>347</v>
      </c>
      <c r="K60" s="204">
        <v>284</v>
      </c>
      <c r="L60" s="204">
        <v>886</v>
      </c>
      <c r="M60" s="204">
        <v>120</v>
      </c>
      <c r="N60" s="203">
        <f t="shared" si="0"/>
        <v>2221</v>
      </c>
    </row>
    <row r="61" spans="1:14" ht="18" customHeight="1">
      <c r="A61" s="185" t="s">
        <v>56</v>
      </c>
      <c r="B61" s="204">
        <v>30</v>
      </c>
      <c r="C61" s="204">
        <v>40</v>
      </c>
      <c r="D61" s="204">
        <v>26</v>
      </c>
      <c r="E61" s="204">
        <v>119</v>
      </c>
      <c r="F61" s="204">
        <v>110</v>
      </c>
      <c r="G61" s="204">
        <v>40</v>
      </c>
      <c r="H61" s="204">
        <v>154</v>
      </c>
      <c r="I61" s="204">
        <v>291</v>
      </c>
      <c r="J61" s="204">
        <v>318</v>
      </c>
      <c r="K61" s="204">
        <v>261</v>
      </c>
      <c r="L61" s="204">
        <v>93</v>
      </c>
      <c r="M61" s="204">
        <v>62</v>
      </c>
      <c r="N61" s="203">
        <f t="shared" si="0"/>
        <v>1128</v>
      </c>
    </row>
    <row r="62" spans="1:14" ht="18" customHeight="1">
      <c r="A62" s="185" t="s">
        <v>33</v>
      </c>
      <c r="B62" s="204">
        <v>1695</v>
      </c>
      <c r="C62" s="204">
        <v>1594</v>
      </c>
      <c r="D62" s="204">
        <v>2780</v>
      </c>
      <c r="E62" s="204">
        <v>4878</v>
      </c>
      <c r="F62" s="204">
        <v>5688</v>
      </c>
      <c r="G62" s="204">
        <v>12112</v>
      </c>
      <c r="H62" s="204">
        <v>23882</v>
      </c>
      <c r="I62" s="204">
        <v>22094</v>
      </c>
      <c r="J62" s="204">
        <v>15834</v>
      </c>
      <c r="K62" s="204">
        <v>9021</v>
      </c>
      <c r="L62" s="204">
        <v>3913</v>
      </c>
      <c r="M62" s="204">
        <v>5053</v>
      </c>
      <c r="N62" s="203">
        <f t="shared" si="0"/>
        <v>90557</v>
      </c>
    </row>
    <row r="63" spans="1:14" ht="18" customHeight="1">
      <c r="A63" s="185" t="s">
        <v>90</v>
      </c>
      <c r="B63" s="204">
        <v>4657</v>
      </c>
      <c r="C63" s="204">
        <v>6003</v>
      </c>
      <c r="D63" s="204">
        <v>6777</v>
      </c>
      <c r="E63" s="204">
        <v>6148</v>
      </c>
      <c r="F63" s="204">
        <v>9310</v>
      </c>
      <c r="G63" s="204">
        <v>8316</v>
      </c>
      <c r="H63" s="204">
        <v>9103</v>
      </c>
      <c r="I63" s="204">
        <v>9568</v>
      </c>
      <c r="J63" s="204">
        <v>12418</v>
      </c>
      <c r="K63" s="204">
        <v>11854</v>
      </c>
      <c r="L63" s="204">
        <v>10920</v>
      </c>
      <c r="M63" s="204">
        <v>10001</v>
      </c>
      <c r="N63" s="203">
        <f t="shared" si="0"/>
        <v>72300</v>
      </c>
    </row>
    <row r="64" spans="1:14" ht="42.95" customHeight="1">
      <c r="A64" s="185" t="s">
        <v>91</v>
      </c>
      <c r="B64" s="204">
        <v>260</v>
      </c>
      <c r="C64" s="204">
        <v>163</v>
      </c>
      <c r="D64" s="204">
        <v>221</v>
      </c>
      <c r="E64" s="204">
        <v>365</v>
      </c>
      <c r="F64" s="204">
        <v>397</v>
      </c>
      <c r="G64" s="204">
        <v>568</v>
      </c>
      <c r="H64" s="204">
        <v>943</v>
      </c>
      <c r="I64" s="204">
        <v>920</v>
      </c>
      <c r="J64" s="204">
        <v>507</v>
      </c>
      <c r="K64" s="204">
        <v>408</v>
      </c>
      <c r="L64" s="204">
        <v>265</v>
      </c>
      <c r="M64" s="204">
        <v>401</v>
      </c>
      <c r="N64" s="203">
        <f t="shared" si="0"/>
        <v>4344</v>
      </c>
    </row>
    <row r="65" spans="1:14" ht="18" customHeight="1">
      <c r="A65" s="185" t="s">
        <v>51</v>
      </c>
      <c r="B65" s="204">
        <v>86</v>
      </c>
      <c r="C65" s="204">
        <v>102</v>
      </c>
      <c r="D65" s="204">
        <v>72</v>
      </c>
      <c r="E65" s="204">
        <v>256</v>
      </c>
      <c r="F65" s="204">
        <v>227</v>
      </c>
      <c r="G65" s="204">
        <v>449</v>
      </c>
      <c r="H65" s="204">
        <v>660</v>
      </c>
      <c r="I65" s="204">
        <v>753</v>
      </c>
      <c r="J65" s="204">
        <v>436</v>
      </c>
      <c r="K65" s="204">
        <v>330</v>
      </c>
      <c r="L65" s="204">
        <v>232</v>
      </c>
      <c r="M65" s="204">
        <v>307</v>
      </c>
      <c r="N65" s="203">
        <f t="shared" si="0"/>
        <v>3041</v>
      </c>
    </row>
    <row r="66" spans="1:14" ht="30" customHeight="1">
      <c r="A66" s="185" t="s">
        <v>92</v>
      </c>
      <c r="B66" s="204">
        <v>174</v>
      </c>
      <c r="C66" s="204">
        <v>61</v>
      </c>
      <c r="D66" s="204">
        <v>149</v>
      </c>
      <c r="E66" s="204">
        <v>109</v>
      </c>
      <c r="F66" s="204">
        <v>170</v>
      </c>
      <c r="G66" s="204">
        <v>119</v>
      </c>
      <c r="H66" s="204">
        <v>283</v>
      </c>
      <c r="I66" s="204">
        <v>167</v>
      </c>
      <c r="J66" s="204">
        <v>71</v>
      </c>
      <c r="K66" s="204">
        <v>78</v>
      </c>
      <c r="L66" s="204">
        <v>33</v>
      </c>
      <c r="M66" s="204">
        <v>94</v>
      </c>
      <c r="N66" s="203">
        <f t="shared" si="0"/>
        <v>1303</v>
      </c>
    </row>
  </sheetData>
  <pageMargins left="0" right="0" top="0" bottom="0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2573-D39E-43DC-BAC8-4B7C59C58DDC}">
  <sheetPr>
    <tabColor theme="6"/>
    <outlinePr summaryBelow="0"/>
  </sheetPr>
  <dimension ref="A1:N66"/>
  <sheetViews>
    <sheetView topLeftCell="A3" workbookViewId="0">
      <selection activeCell="R6" sqref="R6"/>
    </sheetView>
  </sheetViews>
  <sheetFormatPr defaultColWidth="8.625" defaultRowHeight="15"/>
  <cols>
    <col min="1" max="1" width="18.5" style="28" customWidth="1"/>
    <col min="2" max="13" width="8.75" style="120" customWidth="1"/>
    <col min="14" max="14" width="10.375" style="143" customWidth="1"/>
    <col min="15" max="16384" width="8.625" style="28"/>
  </cols>
  <sheetData>
    <row r="1" spans="1:14" ht="23.1" customHeight="1">
      <c r="A1" s="38" t="s">
        <v>93</v>
      </c>
      <c r="B1" s="111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12"/>
      <c r="N1" s="140"/>
    </row>
    <row r="2" spans="1:14" ht="9.9499999999999993" customHeight="1">
      <c r="A2" s="34" t="s">
        <v>71</v>
      </c>
      <c r="B2" s="113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41"/>
    </row>
    <row r="3" spans="1:14" ht="18" customHeight="1">
      <c r="A3" s="35" t="s">
        <v>71</v>
      </c>
      <c r="B3" s="115"/>
      <c r="C3" s="115"/>
      <c r="D3" s="115"/>
      <c r="E3" s="116" t="s">
        <v>94</v>
      </c>
      <c r="F3" s="117"/>
      <c r="G3" s="117"/>
      <c r="H3" s="118"/>
      <c r="I3" s="118"/>
      <c r="J3" s="118"/>
      <c r="K3" s="118"/>
      <c r="L3" s="118"/>
      <c r="M3" s="118"/>
    </row>
    <row r="4" spans="1:14" ht="42.95" customHeight="1">
      <c r="A4" s="36"/>
      <c r="B4" s="119"/>
      <c r="C4" s="119"/>
      <c r="D4" s="119"/>
      <c r="E4" s="116" t="s">
        <v>74</v>
      </c>
      <c r="F4" s="117"/>
      <c r="G4" s="117"/>
      <c r="H4" s="118"/>
      <c r="I4" s="118"/>
      <c r="J4" s="118"/>
      <c r="K4" s="118"/>
      <c r="L4" s="118"/>
      <c r="M4" s="118"/>
      <c r="N4" s="142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2" t="s">
        <v>73</v>
      </c>
    </row>
    <row r="6" spans="1:14" ht="18" customHeight="1">
      <c r="A6" s="159" t="s">
        <v>75</v>
      </c>
      <c r="B6" s="159">
        <v>473302</v>
      </c>
      <c r="C6" s="159">
        <v>473480</v>
      </c>
      <c r="D6" s="159">
        <v>529445</v>
      </c>
      <c r="E6" s="159">
        <v>571831</v>
      </c>
      <c r="F6" s="159">
        <v>694174</v>
      </c>
      <c r="G6" s="159">
        <v>895643</v>
      </c>
      <c r="H6" s="159">
        <v>1214800</v>
      </c>
      <c r="I6" s="159">
        <v>1210815</v>
      </c>
      <c r="J6" s="159">
        <v>731883</v>
      </c>
      <c r="K6" s="159">
        <v>606227</v>
      </c>
      <c r="L6" s="159">
        <v>523960</v>
      </c>
      <c r="M6" s="159">
        <v>548268</v>
      </c>
      <c r="N6" s="203">
        <f>SUM(B6:J6)</f>
        <v>6795373</v>
      </c>
    </row>
    <row r="7" spans="1:14" ht="18" customHeight="1">
      <c r="A7" s="160" t="s">
        <v>76</v>
      </c>
      <c r="B7" s="160">
        <v>300237</v>
      </c>
      <c r="C7" s="160">
        <v>312396</v>
      </c>
      <c r="D7" s="160">
        <v>322093</v>
      </c>
      <c r="E7" s="160">
        <v>352322</v>
      </c>
      <c r="F7" s="160">
        <v>416551</v>
      </c>
      <c r="G7" s="160">
        <v>606372</v>
      </c>
      <c r="H7" s="160">
        <v>847459</v>
      </c>
      <c r="I7" s="160">
        <v>827622</v>
      </c>
      <c r="J7" s="160">
        <v>447880</v>
      </c>
      <c r="K7" s="160">
        <v>362841</v>
      </c>
      <c r="L7" s="160">
        <v>325754</v>
      </c>
      <c r="M7" s="160">
        <v>350354</v>
      </c>
      <c r="N7" s="203">
        <f t="shared" ref="N7:N66" si="0">SUM(B7:J7)</f>
        <v>4432932</v>
      </c>
    </row>
    <row r="8" spans="1:14" ht="18" customHeight="1">
      <c r="A8" s="195" t="s">
        <v>77</v>
      </c>
      <c r="B8" s="195">
        <v>173065</v>
      </c>
      <c r="C8" s="195">
        <v>161084</v>
      </c>
      <c r="D8" s="195">
        <v>207352</v>
      </c>
      <c r="E8" s="195">
        <v>219509</v>
      </c>
      <c r="F8" s="195">
        <v>277623</v>
      </c>
      <c r="G8" s="195">
        <v>289271</v>
      </c>
      <c r="H8" s="195">
        <v>367341</v>
      </c>
      <c r="I8" s="195">
        <v>383193</v>
      </c>
      <c r="J8" s="195">
        <v>284003</v>
      </c>
      <c r="K8" s="195">
        <v>243386</v>
      </c>
      <c r="L8" s="195">
        <v>198206</v>
      </c>
      <c r="M8" s="195">
        <v>197914</v>
      </c>
      <c r="N8" s="203">
        <f t="shared" si="0"/>
        <v>2362441</v>
      </c>
    </row>
    <row r="9" spans="1:14" ht="18" customHeight="1">
      <c r="A9" s="185" t="s">
        <v>78</v>
      </c>
      <c r="B9" s="204">
        <v>150333</v>
      </c>
      <c r="C9" s="204">
        <v>139017</v>
      </c>
      <c r="D9" s="204">
        <v>176616</v>
      </c>
      <c r="E9" s="204">
        <v>185278</v>
      </c>
      <c r="F9" s="204">
        <v>233845</v>
      </c>
      <c r="G9" s="204">
        <v>231254</v>
      </c>
      <c r="H9" s="204">
        <v>279769</v>
      </c>
      <c r="I9" s="204">
        <v>302825</v>
      </c>
      <c r="J9" s="204">
        <v>222217</v>
      </c>
      <c r="K9" s="204">
        <v>195133</v>
      </c>
      <c r="L9" s="204">
        <v>165476</v>
      </c>
      <c r="M9" s="204">
        <v>166208</v>
      </c>
      <c r="N9" s="203">
        <f t="shared" si="0"/>
        <v>1921154</v>
      </c>
    </row>
    <row r="10" spans="1:14" ht="18" customHeight="1">
      <c r="A10" s="185" t="s">
        <v>79</v>
      </c>
      <c r="B10" s="204">
        <v>90229</v>
      </c>
      <c r="C10" s="204">
        <v>83555</v>
      </c>
      <c r="D10" s="204">
        <v>112966</v>
      </c>
      <c r="E10" s="204">
        <v>122121</v>
      </c>
      <c r="F10" s="204">
        <v>165082</v>
      </c>
      <c r="G10" s="204">
        <v>161903</v>
      </c>
      <c r="H10" s="204">
        <v>196266</v>
      </c>
      <c r="I10" s="204">
        <v>218293</v>
      </c>
      <c r="J10" s="204">
        <v>152247</v>
      </c>
      <c r="K10" s="204">
        <v>135128</v>
      </c>
      <c r="L10" s="204">
        <v>108998</v>
      </c>
      <c r="M10" s="204">
        <v>107149</v>
      </c>
      <c r="N10" s="203">
        <f t="shared" si="0"/>
        <v>1302662</v>
      </c>
    </row>
    <row r="11" spans="1:14" ht="18" customHeight="1">
      <c r="A11" s="185" t="s">
        <v>32</v>
      </c>
      <c r="B11" s="204">
        <v>1409</v>
      </c>
      <c r="C11" s="204">
        <v>1121</v>
      </c>
      <c r="D11" s="204">
        <v>1747</v>
      </c>
      <c r="E11" s="204">
        <v>1902</v>
      </c>
      <c r="F11" s="204">
        <v>2015</v>
      </c>
      <c r="G11" s="204">
        <v>1828</v>
      </c>
      <c r="H11" s="204">
        <v>3526</v>
      </c>
      <c r="I11" s="204">
        <v>3249</v>
      </c>
      <c r="J11" s="204">
        <v>1973</v>
      </c>
      <c r="K11" s="204">
        <v>2389</v>
      </c>
      <c r="L11" s="204">
        <v>2271</v>
      </c>
      <c r="M11" s="204">
        <v>3835</v>
      </c>
      <c r="N11" s="203">
        <f t="shared" si="0"/>
        <v>18770</v>
      </c>
    </row>
    <row r="12" spans="1:14" ht="18" customHeight="1">
      <c r="A12" s="185" t="s">
        <v>40</v>
      </c>
      <c r="B12" s="204">
        <v>1309</v>
      </c>
      <c r="C12" s="204">
        <v>860</v>
      </c>
      <c r="D12" s="204">
        <v>1493</v>
      </c>
      <c r="E12" s="204">
        <v>985</v>
      </c>
      <c r="F12" s="204">
        <v>1095</v>
      </c>
      <c r="G12" s="204">
        <v>989</v>
      </c>
      <c r="H12" s="204">
        <v>2722</v>
      </c>
      <c r="I12" s="204">
        <v>1972</v>
      </c>
      <c r="J12" s="204">
        <v>2610</v>
      </c>
      <c r="K12" s="204">
        <v>2732</v>
      </c>
      <c r="L12" s="204">
        <v>1816</v>
      </c>
      <c r="M12" s="204">
        <v>1130</v>
      </c>
      <c r="N12" s="203">
        <f t="shared" si="0"/>
        <v>14035</v>
      </c>
    </row>
    <row r="13" spans="1:14" ht="18" customHeight="1">
      <c r="A13" s="185" t="s">
        <v>36</v>
      </c>
      <c r="B13" s="204">
        <v>943</v>
      </c>
      <c r="C13" s="204">
        <v>1006</v>
      </c>
      <c r="D13" s="204">
        <v>1021</v>
      </c>
      <c r="E13" s="204">
        <v>3036</v>
      </c>
      <c r="F13" s="204">
        <v>1815</v>
      </c>
      <c r="G13" s="204">
        <v>2186</v>
      </c>
      <c r="H13" s="204">
        <v>3129</v>
      </c>
      <c r="I13" s="204">
        <v>3382</v>
      </c>
      <c r="J13" s="204">
        <v>2586</v>
      </c>
      <c r="K13" s="204">
        <v>1667</v>
      </c>
      <c r="L13" s="204">
        <v>1085</v>
      </c>
      <c r="M13" s="204">
        <v>929</v>
      </c>
      <c r="N13" s="203">
        <f t="shared" si="0"/>
        <v>19104</v>
      </c>
    </row>
    <row r="14" spans="1:14" ht="18" customHeight="1">
      <c r="A14" s="185" t="s">
        <v>27</v>
      </c>
      <c r="B14" s="204">
        <v>3017</v>
      </c>
      <c r="C14" s="204">
        <v>3074</v>
      </c>
      <c r="D14" s="204">
        <v>3842</v>
      </c>
      <c r="E14" s="204">
        <v>3328</v>
      </c>
      <c r="F14" s="204">
        <v>3624</v>
      </c>
      <c r="G14" s="204">
        <v>3349</v>
      </c>
      <c r="H14" s="204">
        <v>5253</v>
      </c>
      <c r="I14" s="204">
        <v>4169</v>
      </c>
      <c r="J14" s="204">
        <v>4358</v>
      </c>
      <c r="K14" s="204">
        <v>3811</v>
      </c>
      <c r="L14" s="204">
        <v>4550</v>
      </c>
      <c r="M14" s="204">
        <v>4441</v>
      </c>
      <c r="N14" s="203">
        <f t="shared" si="0"/>
        <v>34014</v>
      </c>
    </row>
    <row r="15" spans="1:14" ht="18" customHeight="1">
      <c r="A15" s="185" t="s">
        <v>15</v>
      </c>
      <c r="B15" s="204">
        <v>10977</v>
      </c>
      <c r="C15" s="204">
        <v>10904</v>
      </c>
      <c r="D15" s="204">
        <v>15846</v>
      </c>
      <c r="E15" s="204">
        <v>18809</v>
      </c>
      <c r="F15" s="204">
        <v>31760</v>
      </c>
      <c r="G15" s="204">
        <v>33389</v>
      </c>
      <c r="H15" s="204">
        <v>34882</v>
      </c>
      <c r="I15" s="204">
        <v>41658</v>
      </c>
      <c r="J15" s="204">
        <v>30951</v>
      </c>
      <c r="K15" s="204">
        <v>23466</v>
      </c>
      <c r="L15" s="204">
        <v>13728</v>
      </c>
      <c r="M15" s="204">
        <v>12020</v>
      </c>
      <c r="N15" s="203">
        <f t="shared" si="0"/>
        <v>229176</v>
      </c>
    </row>
    <row r="16" spans="1:14" ht="18" customHeight="1">
      <c r="A16" s="185" t="s">
        <v>20</v>
      </c>
      <c r="B16" s="204">
        <v>3805</v>
      </c>
      <c r="C16" s="204">
        <v>6348</v>
      </c>
      <c r="D16" s="204">
        <v>6488</v>
      </c>
      <c r="E16" s="204">
        <v>7664</v>
      </c>
      <c r="F16" s="204">
        <v>9683</v>
      </c>
      <c r="G16" s="204">
        <v>10723</v>
      </c>
      <c r="H16" s="204">
        <v>18779</v>
      </c>
      <c r="I16" s="204">
        <v>14930</v>
      </c>
      <c r="J16" s="204">
        <v>7425</v>
      </c>
      <c r="K16" s="204">
        <v>7483</v>
      </c>
      <c r="L16" s="204">
        <v>5517</v>
      </c>
      <c r="M16" s="204">
        <v>5188</v>
      </c>
      <c r="N16" s="203">
        <f t="shared" si="0"/>
        <v>85845</v>
      </c>
    </row>
    <row r="17" spans="1:14" ht="18" customHeight="1">
      <c r="A17" s="185" t="s">
        <v>31</v>
      </c>
      <c r="B17" s="204">
        <v>2249</v>
      </c>
      <c r="C17" s="204">
        <v>2174</v>
      </c>
      <c r="D17" s="204">
        <v>2545</v>
      </c>
      <c r="E17" s="204">
        <v>3015</v>
      </c>
      <c r="F17" s="204">
        <v>2719</v>
      </c>
      <c r="G17" s="204">
        <v>2971</v>
      </c>
      <c r="H17" s="204">
        <v>2990</v>
      </c>
      <c r="I17" s="204">
        <v>3436</v>
      </c>
      <c r="J17" s="204">
        <v>2976</v>
      </c>
      <c r="K17" s="204">
        <v>2515</v>
      </c>
      <c r="L17" s="204">
        <v>1477</v>
      </c>
      <c r="M17" s="204">
        <v>1621</v>
      </c>
      <c r="N17" s="203">
        <f t="shared" si="0"/>
        <v>25075</v>
      </c>
    </row>
    <row r="18" spans="1:14" ht="18" customHeight="1">
      <c r="A18" s="185" t="s">
        <v>37</v>
      </c>
      <c r="B18" s="204">
        <v>676</v>
      </c>
      <c r="C18" s="204">
        <v>426</v>
      </c>
      <c r="D18" s="204">
        <v>1320</v>
      </c>
      <c r="E18" s="204">
        <v>1341</v>
      </c>
      <c r="F18" s="204">
        <v>6937</v>
      </c>
      <c r="G18" s="204">
        <v>1850</v>
      </c>
      <c r="H18" s="204">
        <v>2365</v>
      </c>
      <c r="I18" s="204">
        <v>3943</v>
      </c>
      <c r="J18" s="204">
        <v>1824</v>
      </c>
      <c r="K18" s="204">
        <v>1455</v>
      </c>
      <c r="L18" s="204">
        <v>1187</v>
      </c>
      <c r="M18" s="204">
        <v>1123</v>
      </c>
      <c r="N18" s="203">
        <f t="shared" si="0"/>
        <v>20682</v>
      </c>
    </row>
    <row r="19" spans="1:14" ht="18" customHeight="1">
      <c r="A19" s="185" t="s">
        <v>25</v>
      </c>
      <c r="B19" s="204">
        <v>2340</v>
      </c>
      <c r="C19" s="204">
        <v>2342</v>
      </c>
      <c r="D19" s="204">
        <v>3419</v>
      </c>
      <c r="E19" s="204">
        <v>3861</v>
      </c>
      <c r="F19" s="204">
        <v>7269</v>
      </c>
      <c r="G19" s="204">
        <v>3985</v>
      </c>
      <c r="H19" s="204">
        <v>6761</v>
      </c>
      <c r="I19" s="204">
        <v>9349</v>
      </c>
      <c r="J19" s="204">
        <v>5064</v>
      </c>
      <c r="K19" s="204">
        <v>4399</v>
      </c>
      <c r="L19" s="204">
        <v>3138</v>
      </c>
      <c r="M19" s="204">
        <v>4145</v>
      </c>
      <c r="N19" s="203">
        <f t="shared" si="0"/>
        <v>44390</v>
      </c>
    </row>
    <row r="20" spans="1:14" ht="18" customHeight="1">
      <c r="A20" s="185" t="s">
        <v>22</v>
      </c>
      <c r="B20" s="204">
        <v>4932</v>
      </c>
      <c r="C20" s="204">
        <v>4961</v>
      </c>
      <c r="D20" s="204">
        <v>5564</v>
      </c>
      <c r="E20" s="204">
        <v>3926</v>
      </c>
      <c r="F20" s="204">
        <v>5398</v>
      </c>
      <c r="G20" s="204">
        <v>5877</v>
      </c>
      <c r="H20" s="204">
        <v>6129</v>
      </c>
      <c r="I20" s="204">
        <v>8613</v>
      </c>
      <c r="J20" s="204">
        <v>5032</v>
      </c>
      <c r="K20" s="204">
        <v>4161</v>
      </c>
      <c r="L20" s="204">
        <v>4587</v>
      </c>
      <c r="M20" s="204">
        <v>6703</v>
      </c>
      <c r="N20" s="203">
        <f t="shared" si="0"/>
        <v>50432</v>
      </c>
    </row>
    <row r="21" spans="1:14" ht="18" customHeight="1">
      <c r="A21" s="185" t="s">
        <v>50</v>
      </c>
      <c r="B21" s="204">
        <v>534</v>
      </c>
      <c r="C21" s="204">
        <v>690</v>
      </c>
      <c r="D21" s="204">
        <v>797</v>
      </c>
      <c r="E21" s="204">
        <v>856</v>
      </c>
      <c r="F21" s="204">
        <v>828</v>
      </c>
      <c r="G21" s="204">
        <v>652</v>
      </c>
      <c r="H21" s="204">
        <v>584</v>
      </c>
      <c r="I21" s="204">
        <v>1130</v>
      </c>
      <c r="J21" s="204">
        <v>506</v>
      </c>
      <c r="K21" s="204">
        <v>774</v>
      </c>
      <c r="L21" s="204">
        <v>701</v>
      </c>
      <c r="M21" s="204">
        <v>328</v>
      </c>
      <c r="N21" s="203">
        <f t="shared" si="0"/>
        <v>6577</v>
      </c>
    </row>
    <row r="22" spans="1:14" ht="18" customHeight="1">
      <c r="A22" s="185" t="s">
        <v>23</v>
      </c>
      <c r="B22" s="204">
        <v>3625</v>
      </c>
      <c r="C22" s="204">
        <v>2960</v>
      </c>
      <c r="D22" s="204">
        <v>4791</v>
      </c>
      <c r="E22" s="204">
        <v>4845</v>
      </c>
      <c r="F22" s="204">
        <v>6114</v>
      </c>
      <c r="G22" s="204">
        <v>5386</v>
      </c>
      <c r="H22" s="204">
        <v>7458</v>
      </c>
      <c r="I22" s="204">
        <v>15151</v>
      </c>
      <c r="J22" s="204">
        <v>10885</v>
      </c>
      <c r="K22" s="204">
        <v>11168</v>
      </c>
      <c r="L22" s="204">
        <v>10150</v>
      </c>
      <c r="M22" s="204">
        <v>7584</v>
      </c>
      <c r="N22" s="203">
        <f t="shared" si="0"/>
        <v>61215</v>
      </c>
    </row>
    <row r="23" spans="1:14" ht="18" customHeight="1">
      <c r="A23" s="185" t="s">
        <v>47</v>
      </c>
      <c r="B23" s="204">
        <v>292</v>
      </c>
      <c r="C23" s="204">
        <v>371</v>
      </c>
      <c r="D23" s="204">
        <v>130</v>
      </c>
      <c r="E23" s="204">
        <v>318</v>
      </c>
      <c r="F23" s="204">
        <v>413</v>
      </c>
      <c r="G23" s="204">
        <v>311</v>
      </c>
      <c r="H23" s="204">
        <v>711</v>
      </c>
      <c r="I23" s="204">
        <v>964</v>
      </c>
      <c r="J23" s="204">
        <v>412</v>
      </c>
      <c r="K23" s="204">
        <v>622</v>
      </c>
      <c r="L23" s="204">
        <v>333</v>
      </c>
      <c r="M23" s="204">
        <v>530</v>
      </c>
      <c r="N23" s="203">
        <f t="shared" si="0"/>
        <v>3922</v>
      </c>
    </row>
    <row r="24" spans="1:14" ht="18" customHeight="1">
      <c r="A24" s="185" t="s">
        <v>16</v>
      </c>
      <c r="B24" s="204">
        <v>13786</v>
      </c>
      <c r="C24" s="204">
        <v>12934</v>
      </c>
      <c r="D24" s="204">
        <v>18850</v>
      </c>
      <c r="E24" s="204">
        <v>19202</v>
      </c>
      <c r="F24" s="204">
        <v>21746</v>
      </c>
      <c r="G24" s="204">
        <v>21495</v>
      </c>
      <c r="H24" s="204">
        <v>27731</v>
      </c>
      <c r="I24" s="204">
        <v>28347</v>
      </c>
      <c r="J24" s="204">
        <v>19709</v>
      </c>
      <c r="K24" s="204">
        <v>21773</v>
      </c>
      <c r="L24" s="204">
        <v>19917</v>
      </c>
      <c r="M24" s="204">
        <v>20311</v>
      </c>
      <c r="N24" s="203">
        <f t="shared" si="0"/>
        <v>183800</v>
      </c>
    </row>
    <row r="25" spans="1:14" ht="18" customHeight="1">
      <c r="A25" s="185" t="s">
        <v>49</v>
      </c>
      <c r="B25" s="204">
        <v>3424</v>
      </c>
      <c r="C25" s="204">
        <v>158</v>
      </c>
      <c r="D25" s="204">
        <v>168</v>
      </c>
      <c r="E25" s="204">
        <v>257</v>
      </c>
      <c r="F25" s="204">
        <v>346</v>
      </c>
      <c r="G25" s="204">
        <v>284</v>
      </c>
      <c r="H25" s="204">
        <v>442</v>
      </c>
      <c r="I25" s="204">
        <v>826</v>
      </c>
      <c r="J25" s="204">
        <v>397</v>
      </c>
      <c r="K25" s="204">
        <v>193</v>
      </c>
      <c r="L25" s="204">
        <v>341</v>
      </c>
      <c r="M25" s="204">
        <v>306</v>
      </c>
      <c r="N25" s="203">
        <f t="shared" si="0"/>
        <v>6302</v>
      </c>
    </row>
    <row r="26" spans="1:14" ht="18" customHeight="1">
      <c r="A26" s="185" t="s">
        <v>43</v>
      </c>
      <c r="B26" s="204">
        <v>304</v>
      </c>
      <c r="C26" s="204">
        <v>673</v>
      </c>
      <c r="D26" s="204">
        <v>513</v>
      </c>
      <c r="E26" s="204">
        <v>570</v>
      </c>
      <c r="F26" s="204">
        <v>789</v>
      </c>
      <c r="G26" s="204">
        <v>898</v>
      </c>
      <c r="H26" s="204">
        <v>1195</v>
      </c>
      <c r="I26" s="204">
        <v>1044</v>
      </c>
      <c r="J26" s="204">
        <v>661</v>
      </c>
      <c r="K26" s="204">
        <v>1835</v>
      </c>
      <c r="L26" s="204">
        <v>1300</v>
      </c>
      <c r="M26" s="204">
        <v>317</v>
      </c>
      <c r="N26" s="203">
        <f t="shared" si="0"/>
        <v>6647</v>
      </c>
    </row>
    <row r="27" spans="1:14" ht="18" customHeight="1">
      <c r="A27" s="185" t="s">
        <v>52</v>
      </c>
      <c r="B27" s="204">
        <v>354</v>
      </c>
      <c r="C27" s="204">
        <v>315</v>
      </c>
      <c r="D27" s="204">
        <v>614</v>
      </c>
      <c r="E27" s="204">
        <v>265</v>
      </c>
      <c r="F27" s="204">
        <v>414</v>
      </c>
      <c r="G27" s="204">
        <v>216</v>
      </c>
      <c r="H27" s="204">
        <v>379</v>
      </c>
      <c r="I27" s="204">
        <v>395</v>
      </c>
      <c r="J27" s="204">
        <v>400</v>
      </c>
      <c r="K27" s="204">
        <v>170</v>
      </c>
      <c r="L27" s="204">
        <v>243</v>
      </c>
      <c r="M27" s="204">
        <v>410</v>
      </c>
      <c r="N27" s="203">
        <f t="shared" si="0"/>
        <v>3352</v>
      </c>
    </row>
    <row r="28" spans="1:14" ht="18" customHeight="1">
      <c r="A28" s="185" t="s">
        <v>29</v>
      </c>
      <c r="B28" s="204">
        <v>2808</v>
      </c>
      <c r="C28" s="204">
        <v>2539</v>
      </c>
      <c r="D28" s="204">
        <v>3176</v>
      </c>
      <c r="E28" s="204">
        <v>3064</v>
      </c>
      <c r="F28" s="204">
        <v>5242</v>
      </c>
      <c r="G28" s="204">
        <v>4458</v>
      </c>
      <c r="H28" s="204">
        <v>6182</v>
      </c>
      <c r="I28" s="204">
        <v>6350</v>
      </c>
      <c r="J28" s="204">
        <v>4458</v>
      </c>
      <c r="K28" s="204">
        <v>6033</v>
      </c>
      <c r="L28" s="204">
        <v>6288</v>
      </c>
      <c r="M28" s="204">
        <v>7858</v>
      </c>
      <c r="N28" s="203">
        <f t="shared" si="0"/>
        <v>38277</v>
      </c>
    </row>
    <row r="29" spans="1:14" ht="18" customHeight="1">
      <c r="A29" s="185" t="s">
        <v>34</v>
      </c>
      <c r="B29" s="204">
        <v>790</v>
      </c>
      <c r="C29" s="204">
        <v>864</v>
      </c>
      <c r="D29" s="204">
        <v>1294</v>
      </c>
      <c r="E29" s="204">
        <v>989</v>
      </c>
      <c r="F29" s="204">
        <v>1811</v>
      </c>
      <c r="G29" s="204">
        <v>1631</v>
      </c>
      <c r="H29" s="204">
        <v>2140</v>
      </c>
      <c r="I29" s="204">
        <v>2509</v>
      </c>
      <c r="J29" s="204">
        <v>1333</v>
      </c>
      <c r="K29" s="204">
        <v>1320</v>
      </c>
      <c r="L29" s="204">
        <v>1139</v>
      </c>
      <c r="M29" s="204">
        <v>1023</v>
      </c>
      <c r="N29" s="203">
        <f t="shared" si="0"/>
        <v>13361</v>
      </c>
    </row>
    <row r="30" spans="1:14" ht="18" customHeight="1">
      <c r="A30" s="185" t="s">
        <v>14</v>
      </c>
      <c r="B30" s="204">
        <v>22851</v>
      </c>
      <c r="C30" s="204">
        <v>19913</v>
      </c>
      <c r="D30" s="204">
        <v>26054</v>
      </c>
      <c r="E30" s="204">
        <v>29077</v>
      </c>
      <c r="F30" s="204">
        <v>35601</v>
      </c>
      <c r="G30" s="204">
        <v>39749</v>
      </c>
      <c r="H30" s="204">
        <v>37445</v>
      </c>
      <c r="I30" s="204">
        <v>48012</v>
      </c>
      <c r="J30" s="204">
        <v>32747</v>
      </c>
      <c r="K30" s="204">
        <v>23431</v>
      </c>
      <c r="L30" s="204">
        <v>18742</v>
      </c>
      <c r="M30" s="204">
        <v>16800</v>
      </c>
      <c r="N30" s="203">
        <f t="shared" si="0"/>
        <v>291449</v>
      </c>
    </row>
    <row r="31" spans="1:14" ht="18" customHeight="1">
      <c r="A31" s="185" t="s">
        <v>38</v>
      </c>
      <c r="B31" s="204">
        <v>1595</v>
      </c>
      <c r="C31" s="204">
        <v>1351</v>
      </c>
      <c r="D31" s="204">
        <v>1748</v>
      </c>
      <c r="E31" s="204">
        <v>1211</v>
      </c>
      <c r="F31" s="204">
        <v>1394</v>
      </c>
      <c r="G31" s="204">
        <v>1375</v>
      </c>
      <c r="H31" s="204">
        <v>1197</v>
      </c>
      <c r="I31" s="204">
        <v>1586</v>
      </c>
      <c r="J31" s="204">
        <v>1377</v>
      </c>
      <c r="K31" s="204">
        <v>1054</v>
      </c>
      <c r="L31" s="204">
        <v>903</v>
      </c>
      <c r="M31" s="204">
        <v>1289</v>
      </c>
      <c r="N31" s="203">
        <f t="shared" si="0"/>
        <v>12834</v>
      </c>
    </row>
    <row r="32" spans="1:14" ht="18" customHeight="1">
      <c r="A32" s="185" t="s">
        <v>41</v>
      </c>
      <c r="B32" s="204">
        <v>1342</v>
      </c>
      <c r="C32" s="204">
        <v>1495</v>
      </c>
      <c r="D32" s="204">
        <v>2481</v>
      </c>
      <c r="E32" s="204">
        <v>3335</v>
      </c>
      <c r="F32" s="204">
        <v>4092</v>
      </c>
      <c r="G32" s="204">
        <v>3541</v>
      </c>
      <c r="H32" s="204">
        <v>3654</v>
      </c>
      <c r="I32" s="204">
        <v>1757</v>
      </c>
      <c r="J32" s="204">
        <v>1522</v>
      </c>
      <c r="K32" s="204">
        <v>1635</v>
      </c>
      <c r="L32" s="204">
        <v>1333</v>
      </c>
      <c r="M32" s="204">
        <v>1660</v>
      </c>
      <c r="N32" s="203">
        <f t="shared" si="0"/>
        <v>23219</v>
      </c>
    </row>
    <row r="33" spans="1:14" ht="18" customHeight="1">
      <c r="A33" s="185" t="s">
        <v>42</v>
      </c>
      <c r="B33" s="204">
        <v>246</v>
      </c>
      <c r="C33" s="204">
        <v>253</v>
      </c>
      <c r="D33" s="204">
        <v>291</v>
      </c>
      <c r="E33" s="204">
        <v>367</v>
      </c>
      <c r="F33" s="204">
        <v>467</v>
      </c>
      <c r="G33" s="204">
        <v>366</v>
      </c>
      <c r="H33" s="204">
        <v>694</v>
      </c>
      <c r="I33" s="204">
        <v>412</v>
      </c>
      <c r="J33" s="204">
        <v>467</v>
      </c>
      <c r="K33" s="204">
        <v>538</v>
      </c>
      <c r="L33" s="204">
        <v>389</v>
      </c>
      <c r="M33" s="204">
        <v>261</v>
      </c>
      <c r="N33" s="203">
        <f t="shared" si="0"/>
        <v>3563</v>
      </c>
    </row>
    <row r="34" spans="1:14" ht="18" customHeight="1">
      <c r="A34" s="185" t="s">
        <v>44</v>
      </c>
      <c r="B34" s="204">
        <v>272</v>
      </c>
      <c r="C34" s="204">
        <v>276</v>
      </c>
      <c r="D34" s="204">
        <v>560</v>
      </c>
      <c r="E34" s="204">
        <v>825</v>
      </c>
      <c r="F34" s="204">
        <v>1022</v>
      </c>
      <c r="G34" s="204">
        <v>585</v>
      </c>
      <c r="H34" s="204">
        <v>1191</v>
      </c>
      <c r="I34" s="204">
        <v>1137</v>
      </c>
      <c r="J34" s="204">
        <v>1308</v>
      </c>
      <c r="K34" s="204">
        <v>1166</v>
      </c>
      <c r="L34" s="204">
        <v>733</v>
      </c>
      <c r="M34" s="204">
        <v>529</v>
      </c>
      <c r="N34" s="203">
        <f t="shared" si="0"/>
        <v>7176</v>
      </c>
    </row>
    <row r="35" spans="1:14" ht="18" customHeight="1">
      <c r="A35" s="185" t="s">
        <v>30</v>
      </c>
      <c r="B35" s="204">
        <v>3381</v>
      </c>
      <c r="C35" s="204">
        <v>2764</v>
      </c>
      <c r="D35" s="204">
        <v>4653</v>
      </c>
      <c r="E35" s="204">
        <v>5231</v>
      </c>
      <c r="F35" s="204">
        <v>7214</v>
      </c>
      <c r="G35" s="204">
        <v>8401</v>
      </c>
      <c r="H35" s="204">
        <v>12567</v>
      </c>
      <c r="I35" s="204">
        <v>7923</v>
      </c>
      <c r="J35" s="204">
        <v>5968</v>
      </c>
      <c r="K35" s="204">
        <v>4826</v>
      </c>
      <c r="L35" s="204">
        <v>3054</v>
      </c>
      <c r="M35" s="204">
        <v>3299</v>
      </c>
      <c r="N35" s="203">
        <f t="shared" si="0"/>
        <v>58102</v>
      </c>
    </row>
    <row r="36" spans="1:14" ht="18" customHeight="1">
      <c r="A36" s="185" t="s">
        <v>26</v>
      </c>
      <c r="B36" s="204">
        <v>2968</v>
      </c>
      <c r="C36" s="204">
        <v>2783</v>
      </c>
      <c r="D36" s="204">
        <v>3561</v>
      </c>
      <c r="E36" s="204">
        <v>3842</v>
      </c>
      <c r="F36" s="204">
        <v>5274</v>
      </c>
      <c r="G36" s="204">
        <v>5408</v>
      </c>
      <c r="H36" s="204">
        <v>6160</v>
      </c>
      <c r="I36" s="204">
        <v>6049</v>
      </c>
      <c r="J36" s="204">
        <v>5298</v>
      </c>
      <c r="K36" s="204">
        <v>4512</v>
      </c>
      <c r="L36" s="204">
        <v>4076</v>
      </c>
      <c r="M36" s="204">
        <v>3509</v>
      </c>
      <c r="N36" s="203">
        <f t="shared" si="0"/>
        <v>41343</v>
      </c>
    </row>
    <row r="37" spans="1:14" ht="18" customHeight="1">
      <c r="A37" s="185" t="s">
        <v>19</v>
      </c>
      <c r="B37" s="204">
        <v>9178</v>
      </c>
      <c r="C37" s="204">
        <v>8451</v>
      </c>
      <c r="D37" s="204">
        <v>10285</v>
      </c>
      <c r="E37" s="204">
        <v>10692</v>
      </c>
      <c r="F37" s="204">
        <v>15859</v>
      </c>
      <c r="G37" s="204">
        <v>16803</v>
      </c>
      <c r="H37" s="204">
        <v>18297</v>
      </c>
      <c r="I37" s="204">
        <v>19776</v>
      </c>
      <c r="J37" s="204">
        <v>17455</v>
      </c>
      <c r="K37" s="204">
        <v>11286</v>
      </c>
      <c r="L37" s="204">
        <v>10284</v>
      </c>
      <c r="M37" s="204">
        <v>9768</v>
      </c>
      <c r="N37" s="203">
        <f t="shared" si="0"/>
        <v>126796</v>
      </c>
    </row>
    <row r="38" spans="1:14" ht="18" customHeight="1">
      <c r="A38" s="185" t="s">
        <v>80</v>
      </c>
      <c r="B38" s="204">
        <v>3388</v>
      </c>
      <c r="C38" s="204">
        <v>3491</v>
      </c>
      <c r="D38" s="204">
        <v>5370</v>
      </c>
      <c r="E38" s="204">
        <v>6026</v>
      </c>
      <c r="F38" s="204">
        <v>7507</v>
      </c>
      <c r="G38" s="204">
        <v>7492</v>
      </c>
      <c r="H38" s="204">
        <v>11545</v>
      </c>
      <c r="I38" s="204">
        <v>11766</v>
      </c>
      <c r="J38" s="204">
        <v>8780</v>
      </c>
      <c r="K38" s="204">
        <v>7122</v>
      </c>
      <c r="L38" s="204">
        <v>5360</v>
      </c>
      <c r="M38" s="204">
        <v>4907</v>
      </c>
      <c r="N38" s="203">
        <f t="shared" si="0"/>
        <v>65365</v>
      </c>
    </row>
    <row r="39" spans="1:14" ht="18" customHeight="1">
      <c r="A39" s="185" t="s">
        <v>46</v>
      </c>
      <c r="B39" s="204">
        <v>380</v>
      </c>
      <c r="C39" s="204">
        <v>426</v>
      </c>
      <c r="D39" s="204">
        <v>394</v>
      </c>
      <c r="E39" s="204">
        <v>409</v>
      </c>
      <c r="F39" s="204">
        <v>688</v>
      </c>
      <c r="G39" s="204">
        <v>672</v>
      </c>
      <c r="H39" s="204">
        <v>1010</v>
      </c>
      <c r="I39" s="204">
        <v>644</v>
      </c>
      <c r="J39" s="204">
        <v>1030</v>
      </c>
      <c r="K39" s="204">
        <v>685</v>
      </c>
      <c r="L39" s="204">
        <v>554</v>
      </c>
      <c r="M39" s="204">
        <v>331</v>
      </c>
      <c r="N39" s="203">
        <f t="shared" si="0"/>
        <v>5653</v>
      </c>
    </row>
    <row r="40" spans="1:14" ht="30" customHeight="1">
      <c r="A40" s="185" t="s">
        <v>35</v>
      </c>
      <c r="B40" s="204">
        <v>568</v>
      </c>
      <c r="C40" s="204">
        <v>725</v>
      </c>
      <c r="D40" s="204">
        <v>918</v>
      </c>
      <c r="E40" s="204">
        <v>1191</v>
      </c>
      <c r="F40" s="204">
        <v>1615</v>
      </c>
      <c r="G40" s="204">
        <v>1978</v>
      </c>
      <c r="H40" s="204">
        <v>2857</v>
      </c>
      <c r="I40" s="204">
        <v>2666</v>
      </c>
      <c r="J40" s="204">
        <v>2203</v>
      </c>
      <c r="K40" s="204">
        <v>1500</v>
      </c>
      <c r="L40" s="204">
        <v>918</v>
      </c>
      <c r="M40" s="204">
        <v>1316</v>
      </c>
      <c r="N40" s="203">
        <f t="shared" si="0"/>
        <v>14721</v>
      </c>
    </row>
    <row r="41" spans="1:14" ht="18" customHeight="1">
      <c r="A41" s="185" t="s">
        <v>28</v>
      </c>
      <c r="B41" s="204">
        <v>2440</v>
      </c>
      <c r="C41" s="204">
        <v>2340</v>
      </c>
      <c r="D41" s="204">
        <v>4058</v>
      </c>
      <c r="E41" s="204">
        <v>4426</v>
      </c>
      <c r="F41" s="204">
        <v>5204</v>
      </c>
      <c r="G41" s="204">
        <v>4842</v>
      </c>
      <c r="H41" s="204">
        <v>7678</v>
      </c>
      <c r="I41" s="204">
        <v>8456</v>
      </c>
      <c r="J41" s="204">
        <v>5547</v>
      </c>
      <c r="K41" s="204">
        <v>4937</v>
      </c>
      <c r="L41" s="204">
        <v>3888</v>
      </c>
      <c r="M41" s="204">
        <v>3260</v>
      </c>
      <c r="N41" s="203">
        <f t="shared" si="0"/>
        <v>44991</v>
      </c>
    </row>
    <row r="42" spans="1:14" ht="18" customHeight="1">
      <c r="A42" s="185" t="s">
        <v>39</v>
      </c>
      <c r="B42" s="204">
        <v>2393</v>
      </c>
      <c r="C42" s="204">
        <v>3165</v>
      </c>
      <c r="D42" s="204">
        <v>3094</v>
      </c>
      <c r="E42" s="204">
        <v>2254</v>
      </c>
      <c r="F42" s="204">
        <v>4254</v>
      </c>
      <c r="G42" s="204">
        <v>2359</v>
      </c>
      <c r="H42" s="204">
        <v>2991</v>
      </c>
      <c r="I42" s="204">
        <v>1895</v>
      </c>
      <c r="J42" s="204">
        <v>2159</v>
      </c>
      <c r="K42" s="204">
        <v>2539</v>
      </c>
      <c r="L42" s="204">
        <v>1547</v>
      </c>
      <c r="M42" s="204">
        <v>2133</v>
      </c>
      <c r="N42" s="203">
        <f t="shared" si="0"/>
        <v>24564</v>
      </c>
    </row>
    <row r="43" spans="1:14" ht="18" customHeight="1">
      <c r="A43" s="185" t="s">
        <v>24</v>
      </c>
      <c r="B43" s="204">
        <v>2552</v>
      </c>
      <c r="C43" s="204">
        <v>1989</v>
      </c>
      <c r="D43" s="204">
        <v>2085</v>
      </c>
      <c r="E43" s="204">
        <v>2412</v>
      </c>
      <c r="F43" s="204">
        <v>2355</v>
      </c>
      <c r="G43" s="204">
        <v>2239</v>
      </c>
      <c r="H43" s="204">
        <v>2724</v>
      </c>
      <c r="I43" s="204">
        <v>2781</v>
      </c>
      <c r="J43" s="204">
        <v>1987</v>
      </c>
      <c r="K43" s="204">
        <v>1758</v>
      </c>
      <c r="L43" s="204">
        <v>1717</v>
      </c>
      <c r="M43" s="204">
        <v>1900</v>
      </c>
      <c r="N43" s="203">
        <f t="shared" si="0"/>
        <v>21124</v>
      </c>
    </row>
    <row r="44" spans="1:14" ht="18" customHeight="1">
      <c r="A44" s="185" t="s">
        <v>17</v>
      </c>
      <c r="B44" s="204">
        <v>23905</v>
      </c>
      <c r="C44" s="204">
        <v>23468</v>
      </c>
      <c r="D44" s="204">
        <v>22272</v>
      </c>
      <c r="E44" s="204">
        <v>21615</v>
      </c>
      <c r="F44" s="204">
        <v>17238</v>
      </c>
      <c r="G44" s="204">
        <v>15889</v>
      </c>
      <c r="H44" s="204">
        <v>20977</v>
      </c>
      <c r="I44" s="204">
        <v>20457</v>
      </c>
      <c r="J44" s="204">
        <v>17125</v>
      </c>
      <c r="K44" s="204">
        <v>17207</v>
      </c>
      <c r="L44" s="204">
        <v>16352</v>
      </c>
      <c r="M44" s="204">
        <v>18190</v>
      </c>
      <c r="N44" s="203">
        <f t="shared" si="0"/>
        <v>182946</v>
      </c>
    </row>
    <row r="45" spans="1:14" ht="18" customHeight="1">
      <c r="A45" s="185" t="s">
        <v>18</v>
      </c>
      <c r="B45" s="204">
        <v>17580</v>
      </c>
      <c r="C45" s="204">
        <v>13755</v>
      </c>
      <c r="D45" s="204">
        <v>19019</v>
      </c>
      <c r="E45" s="204">
        <v>19068</v>
      </c>
      <c r="F45" s="204">
        <v>19699</v>
      </c>
      <c r="G45" s="204">
        <v>23054</v>
      </c>
      <c r="H45" s="204">
        <v>25062</v>
      </c>
      <c r="I45" s="204">
        <v>26500</v>
      </c>
      <c r="J45" s="204">
        <v>20620</v>
      </c>
      <c r="K45" s="204">
        <v>18289</v>
      </c>
      <c r="L45" s="204">
        <v>19988</v>
      </c>
      <c r="M45" s="204">
        <v>20948</v>
      </c>
      <c r="N45" s="203">
        <f t="shared" si="0"/>
        <v>184357</v>
      </c>
    </row>
    <row r="46" spans="1:14" ht="18" customHeight="1">
      <c r="A46" s="185" t="s">
        <v>81</v>
      </c>
      <c r="B46" s="204">
        <v>1108</v>
      </c>
      <c r="C46" s="204">
        <v>1143</v>
      </c>
      <c r="D46" s="204">
        <v>1525</v>
      </c>
      <c r="E46" s="204">
        <v>1090</v>
      </c>
      <c r="F46" s="204">
        <v>1851</v>
      </c>
      <c r="G46" s="204">
        <v>1515</v>
      </c>
      <c r="H46" s="204">
        <v>1907</v>
      </c>
      <c r="I46" s="204">
        <v>1357</v>
      </c>
      <c r="J46" s="204">
        <v>1844</v>
      </c>
      <c r="K46" s="204">
        <v>1804</v>
      </c>
      <c r="L46" s="204">
        <v>1230</v>
      </c>
      <c r="M46" s="204">
        <v>1213</v>
      </c>
      <c r="N46" s="203">
        <f t="shared" si="0"/>
        <v>13340</v>
      </c>
    </row>
    <row r="47" spans="1:14" ht="18" customHeight="1">
      <c r="A47" s="185" t="s">
        <v>82</v>
      </c>
      <c r="B47" s="204">
        <v>327</v>
      </c>
      <c r="C47" s="204">
        <v>386</v>
      </c>
      <c r="D47" s="204">
        <v>736</v>
      </c>
      <c r="E47" s="204">
        <v>802</v>
      </c>
      <c r="F47" s="204">
        <v>1046</v>
      </c>
      <c r="G47" s="204">
        <v>861</v>
      </c>
      <c r="H47" s="204">
        <v>1188</v>
      </c>
      <c r="I47" s="204">
        <v>1218</v>
      </c>
      <c r="J47" s="204">
        <v>1290</v>
      </c>
      <c r="K47" s="204">
        <v>1227</v>
      </c>
      <c r="L47" s="204">
        <v>791</v>
      </c>
      <c r="M47" s="204">
        <v>672</v>
      </c>
      <c r="N47" s="203">
        <f t="shared" si="0"/>
        <v>7854</v>
      </c>
    </row>
    <row r="48" spans="1:14" ht="18" customHeight="1">
      <c r="A48" s="185" t="s">
        <v>55</v>
      </c>
      <c r="B48" s="204">
        <v>61</v>
      </c>
      <c r="C48" s="204">
        <v>38</v>
      </c>
      <c r="D48" s="204">
        <v>80</v>
      </c>
      <c r="E48" s="204">
        <v>250</v>
      </c>
      <c r="F48" s="204">
        <v>279</v>
      </c>
      <c r="G48" s="204">
        <v>274</v>
      </c>
      <c r="H48" s="204">
        <v>182</v>
      </c>
      <c r="I48" s="204">
        <v>92</v>
      </c>
      <c r="J48" s="204">
        <v>110</v>
      </c>
      <c r="K48" s="204">
        <v>64</v>
      </c>
      <c r="L48" s="204">
        <v>146</v>
      </c>
      <c r="M48" s="204">
        <v>12</v>
      </c>
      <c r="N48" s="203">
        <f t="shared" si="0"/>
        <v>1366</v>
      </c>
    </row>
    <row r="49" spans="1:14" ht="18" customHeight="1">
      <c r="A49" s="185" t="s">
        <v>83</v>
      </c>
      <c r="B49" s="204">
        <v>266</v>
      </c>
      <c r="C49" s="204">
        <v>348</v>
      </c>
      <c r="D49" s="204">
        <v>656</v>
      </c>
      <c r="E49" s="204">
        <v>552</v>
      </c>
      <c r="F49" s="204">
        <v>767</v>
      </c>
      <c r="G49" s="204">
        <v>587</v>
      </c>
      <c r="H49" s="204">
        <v>1006</v>
      </c>
      <c r="I49" s="204">
        <v>1126</v>
      </c>
      <c r="J49" s="204">
        <v>1180</v>
      </c>
      <c r="K49" s="204">
        <v>1163</v>
      </c>
      <c r="L49" s="204">
        <v>645</v>
      </c>
      <c r="M49" s="204">
        <v>660</v>
      </c>
      <c r="N49" s="203">
        <f t="shared" si="0"/>
        <v>6488</v>
      </c>
    </row>
    <row r="50" spans="1:14" ht="18" customHeight="1">
      <c r="A50" s="185" t="s">
        <v>84</v>
      </c>
      <c r="B50" s="204">
        <v>8075</v>
      </c>
      <c r="C50" s="204">
        <v>7624</v>
      </c>
      <c r="D50" s="204">
        <v>9674</v>
      </c>
      <c r="E50" s="204">
        <v>12599</v>
      </c>
      <c r="F50" s="204">
        <v>17595</v>
      </c>
      <c r="G50" s="204">
        <v>21454</v>
      </c>
      <c r="H50" s="204">
        <v>31082</v>
      </c>
      <c r="I50" s="204">
        <v>25280</v>
      </c>
      <c r="J50" s="204">
        <v>18790</v>
      </c>
      <c r="K50" s="204">
        <v>17096</v>
      </c>
      <c r="L50" s="204">
        <v>11652</v>
      </c>
      <c r="M50" s="204">
        <v>10728</v>
      </c>
      <c r="N50" s="203">
        <f t="shared" si="0"/>
        <v>152173</v>
      </c>
    </row>
    <row r="51" spans="1:14" ht="18" customHeight="1">
      <c r="A51" s="185" t="s">
        <v>85</v>
      </c>
      <c r="B51" s="204">
        <v>6531</v>
      </c>
      <c r="C51" s="204">
        <v>5722</v>
      </c>
      <c r="D51" s="204">
        <v>7417</v>
      </c>
      <c r="E51" s="204">
        <v>10550</v>
      </c>
      <c r="F51" s="204">
        <v>14577</v>
      </c>
      <c r="G51" s="204">
        <v>17818</v>
      </c>
      <c r="H51" s="204">
        <v>27188</v>
      </c>
      <c r="I51" s="204">
        <v>20980</v>
      </c>
      <c r="J51" s="204">
        <v>16890</v>
      </c>
      <c r="K51" s="204">
        <v>13905</v>
      </c>
      <c r="L51" s="204">
        <v>9268</v>
      </c>
      <c r="M51" s="204">
        <v>8553</v>
      </c>
      <c r="N51" s="203">
        <f t="shared" si="0"/>
        <v>127673</v>
      </c>
    </row>
    <row r="52" spans="1:14" ht="18" customHeight="1">
      <c r="A52" s="185" t="s">
        <v>45</v>
      </c>
      <c r="B52" s="204">
        <v>400</v>
      </c>
      <c r="C52" s="204">
        <v>338</v>
      </c>
      <c r="D52" s="204">
        <v>629</v>
      </c>
      <c r="E52" s="204">
        <v>941</v>
      </c>
      <c r="F52" s="204">
        <v>934</v>
      </c>
      <c r="G52" s="204">
        <v>1272</v>
      </c>
      <c r="H52" s="204">
        <v>1586</v>
      </c>
      <c r="I52" s="204">
        <v>1495</v>
      </c>
      <c r="J52" s="204">
        <v>1032</v>
      </c>
      <c r="K52" s="204">
        <v>1022</v>
      </c>
      <c r="L52" s="204">
        <v>601</v>
      </c>
      <c r="M52" s="204">
        <v>426</v>
      </c>
      <c r="N52" s="203">
        <f t="shared" si="0"/>
        <v>8627</v>
      </c>
    </row>
    <row r="53" spans="1:14" ht="18" customHeight="1">
      <c r="A53" s="185" t="s">
        <v>21</v>
      </c>
      <c r="B53" s="204">
        <v>6131</v>
      </c>
      <c r="C53" s="204">
        <v>5384</v>
      </c>
      <c r="D53" s="204">
        <v>6788</v>
      </c>
      <c r="E53" s="204">
        <v>9608</v>
      </c>
      <c r="F53" s="204">
        <v>13640</v>
      </c>
      <c r="G53" s="204">
        <v>16546</v>
      </c>
      <c r="H53" s="204">
        <v>25602</v>
      </c>
      <c r="I53" s="204">
        <v>19481</v>
      </c>
      <c r="J53" s="204">
        <v>15858</v>
      </c>
      <c r="K53" s="204">
        <v>12856</v>
      </c>
      <c r="L53" s="204">
        <v>8666</v>
      </c>
      <c r="M53" s="204">
        <v>8127</v>
      </c>
      <c r="N53" s="203">
        <f t="shared" si="0"/>
        <v>119038</v>
      </c>
    </row>
    <row r="54" spans="1:14" ht="30" customHeight="1">
      <c r="A54" s="185" t="s">
        <v>86</v>
      </c>
      <c r="B54" s="204"/>
      <c r="C54" s="204"/>
      <c r="D54" s="204"/>
      <c r="E54" s="204">
        <v>1</v>
      </c>
      <c r="F54" s="204">
        <v>3</v>
      </c>
      <c r="G54" s="204"/>
      <c r="H54" s="204"/>
      <c r="I54" s="204">
        <v>4</v>
      </c>
      <c r="J54" s="204"/>
      <c r="K54" s="204">
        <v>27</v>
      </c>
      <c r="L54" s="204">
        <v>1</v>
      </c>
      <c r="M54" s="204"/>
      <c r="N54" s="203">
        <f t="shared" si="0"/>
        <v>8</v>
      </c>
    </row>
    <row r="55" spans="1:14" ht="30" customHeight="1">
      <c r="A55" s="185" t="s">
        <v>87</v>
      </c>
      <c r="B55" s="204">
        <v>1544</v>
      </c>
      <c r="C55" s="204">
        <v>1902</v>
      </c>
      <c r="D55" s="204">
        <v>2257</v>
      </c>
      <c r="E55" s="204">
        <v>2049</v>
      </c>
      <c r="F55" s="204">
        <v>3018</v>
      </c>
      <c r="G55" s="204">
        <v>3636</v>
      </c>
      <c r="H55" s="204">
        <v>3894</v>
      </c>
      <c r="I55" s="204">
        <v>4300</v>
      </c>
      <c r="J55" s="204">
        <v>1900</v>
      </c>
      <c r="K55" s="204">
        <v>3191</v>
      </c>
      <c r="L55" s="204">
        <v>2384</v>
      </c>
      <c r="M55" s="204">
        <v>2175</v>
      </c>
      <c r="N55" s="203">
        <f t="shared" si="0"/>
        <v>24500</v>
      </c>
    </row>
    <row r="56" spans="1:14" ht="18" customHeight="1">
      <c r="A56" s="185" t="s">
        <v>54</v>
      </c>
      <c r="B56" s="204">
        <v>219</v>
      </c>
      <c r="C56" s="204">
        <v>129</v>
      </c>
      <c r="D56" s="204">
        <v>192</v>
      </c>
      <c r="E56" s="204">
        <v>341</v>
      </c>
      <c r="F56" s="204">
        <v>439</v>
      </c>
      <c r="G56" s="204">
        <v>570</v>
      </c>
      <c r="H56" s="204">
        <v>412</v>
      </c>
      <c r="I56" s="204">
        <v>379</v>
      </c>
      <c r="J56" s="204">
        <v>353</v>
      </c>
      <c r="K56" s="204">
        <v>300</v>
      </c>
      <c r="L56" s="204">
        <v>281</v>
      </c>
      <c r="M56" s="204">
        <v>323</v>
      </c>
      <c r="N56" s="203">
        <f t="shared" si="0"/>
        <v>3034</v>
      </c>
    </row>
    <row r="57" spans="1:14" ht="42.95" customHeight="1">
      <c r="A57" s="185" t="s">
        <v>88</v>
      </c>
      <c r="B57" s="204">
        <v>1325</v>
      </c>
      <c r="C57" s="204">
        <v>1773</v>
      </c>
      <c r="D57" s="204">
        <v>2065</v>
      </c>
      <c r="E57" s="204">
        <v>1708</v>
      </c>
      <c r="F57" s="204">
        <v>2579</v>
      </c>
      <c r="G57" s="204">
        <v>3066</v>
      </c>
      <c r="H57" s="204">
        <v>3482</v>
      </c>
      <c r="I57" s="204">
        <v>3921</v>
      </c>
      <c r="J57" s="204">
        <v>1547</v>
      </c>
      <c r="K57" s="204">
        <v>2891</v>
      </c>
      <c r="L57" s="204">
        <v>2103</v>
      </c>
      <c r="M57" s="204">
        <v>1852</v>
      </c>
      <c r="N57" s="203">
        <f t="shared" si="0"/>
        <v>21466</v>
      </c>
    </row>
    <row r="58" spans="1:14" ht="18" customHeight="1">
      <c r="A58" s="185" t="s">
        <v>89</v>
      </c>
      <c r="B58" s="204">
        <v>13601</v>
      </c>
      <c r="C58" s="204">
        <v>13094</v>
      </c>
      <c r="D58" s="204">
        <v>18640</v>
      </c>
      <c r="E58" s="204">
        <v>19729</v>
      </c>
      <c r="F58" s="204">
        <v>23085</v>
      </c>
      <c r="G58" s="204">
        <v>32506</v>
      </c>
      <c r="H58" s="204">
        <v>48364</v>
      </c>
      <c r="I58" s="204">
        <v>48091</v>
      </c>
      <c r="J58" s="204">
        <v>37832</v>
      </c>
      <c r="K58" s="204">
        <v>26951</v>
      </c>
      <c r="L58" s="204">
        <v>17787</v>
      </c>
      <c r="M58" s="204">
        <v>17900</v>
      </c>
      <c r="N58" s="203">
        <f t="shared" si="0"/>
        <v>254942</v>
      </c>
    </row>
    <row r="59" spans="1:14" ht="18" customHeight="1">
      <c r="A59" s="185" t="s">
        <v>48</v>
      </c>
      <c r="B59" s="204">
        <v>319</v>
      </c>
      <c r="C59" s="204">
        <v>512</v>
      </c>
      <c r="D59" s="204">
        <v>762</v>
      </c>
      <c r="E59" s="204">
        <v>1164</v>
      </c>
      <c r="F59" s="204">
        <v>1275</v>
      </c>
      <c r="G59" s="204">
        <v>1112</v>
      </c>
      <c r="H59" s="204">
        <v>1456</v>
      </c>
      <c r="I59" s="204">
        <v>688</v>
      </c>
      <c r="J59" s="204">
        <v>963</v>
      </c>
      <c r="K59" s="204">
        <v>1182</v>
      </c>
      <c r="L59" s="204">
        <v>712</v>
      </c>
      <c r="M59" s="204">
        <v>747</v>
      </c>
      <c r="N59" s="203">
        <f t="shared" si="0"/>
        <v>8251</v>
      </c>
    </row>
    <row r="60" spans="1:14" ht="18" customHeight="1">
      <c r="A60" s="185" t="s">
        <v>53</v>
      </c>
      <c r="B60" s="204">
        <v>227</v>
      </c>
      <c r="C60" s="204">
        <v>217</v>
      </c>
      <c r="D60" s="204">
        <v>490</v>
      </c>
      <c r="E60" s="204">
        <v>475</v>
      </c>
      <c r="F60" s="204">
        <v>927</v>
      </c>
      <c r="G60" s="204">
        <v>986</v>
      </c>
      <c r="H60" s="204">
        <v>1421</v>
      </c>
      <c r="I60" s="204">
        <v>1234</v>
      </c>
      <c r="J60" s="204">
        <v>1053</v>
      </c>
      <c r="K60" s="204">
        <v>1353</v>
      </c>
      <c r="L60" s="204">
        <v>462</v>
      </c>
      <c r="M60" s="204">
        <v>545</v>
      </c>
      <c r="N60" s="203">
        <f t="shared" si="0"/>
        <v>7030</v>
      </c>
    </row>
    <row r="61" spans="1:14" ht="18" customHeight="1">
      <c r="A61" s="185" t="s">
        <v>56</v>
      </c>
      <c r="B61" s="204">
        <v>19</v>
      </c>
      <c r="C61" s="204">
        <v>72</v>
      </c>
      <c r="D61" s="204">
        <v>83</v>
      </c>
      <c r="E61" s="204">
        <v>306</v>
      </c>
      <c r="F61" s="204">
        <v>780</v>
      </c>
      <c r="G61" s="204">
        <v>941</v>
      </c>
      <c r="H61" s="204">
        <v>2242</v>
      </c>
      <c r="I61" s="204">
        <v>1400</v>
      </c>
      <c r="J61" s="204">
        <v>1164</v>
      </c>
      <c r="K61" s="204">
        <v>442</v>
      </c>
      <c r="L61" s="204">
        <v>171</v>
      </c>
      <c r="M61" s="204">
        <v>61</v>
      </c>
      <c r="N61" s="203">
        <f t="shared" si="0"/>
        <v>7007</v>
      </c>
    </row>
    <row r="62" spans="1:14" ht="18" customHeight="1">
      <c r="A62" s="185" t="s">
        <v>33</v>
      </c>
      <c r="B62" s="204">
        <v>3620</v>
      </c>
      <c r="C62" s="204">
        <v>2455</v>
      </c>
      <c r="D62" s="204">
        <v>3300</v>
      </c>
      <c r="E62" s="204">
        <v>5833</v>
      </c>
      <c r="F62" s="204">
        <v>7229</v>
      </c>
      <c r="G62" s="204">
        <v>16395</v>
      </c>
      <c r="H62" s="204">
        <v>29373</v>
      </c>
      <c r="I62" s="204">
        <v>28626</v>
      </c>
      <c r="J62" s="204">
        <v>18313</v>
      </c>
      <c r="K62" s="204">
        <v>6539</v>
      </c>
      <c r="L62" s="204">
        <v>1360</v>
      </c>
      <c r="M62" s="204">
        <v>1850</v>
      </c>
      <c r="N62" s="203">
        <f t="shared" si="0"/>
        <v>115144</v>
      </c>
    </row>
    <row r="63" spans="1:14" ht="18" customHeight="1">
      <c r="A63" s="185" t="s">
        <v>90</v>
      </c>
      <c r="B63" s="204">
        <v>9416</v>
      </c>
      <c r="C63" s="204">
        <v>9838</v>
      </c>
      <c r="D63" s="204">
        <v>14005</v>
      </c>
      <c r="E63" s="204">
        <v>11951</v>
      </c>
      <c r="F63" s="204">
        <v>12874</v>
      </c>
      <c r="G63" s="204">
        <v>13072</v>
      </c>
      <c r="H63" s="204">
        <v>13872</v>
      </c>
      <c r="I63" s="204">
        <v>16143</v>
      </c>
      <c r="J63" s="204">
        <v>16339</v>
      </c>
      <c r="K63" s="204">
        <v>17435</v>
      </c>
      <c r="L63" s="204">
        <v>15082</v>
      </c>
      <c r="M63" s="204">
        <v>14697</v>
      </c>
      <c r="N63" s="203">
        <f t="shared" si="0"/>
        <v>117510</v>
      </c>
    </row>
    <row r="64" spans="1:14" ht="42.95" customHeight="1">
      <c r="A64" s="185" t="s">
        <v>91</v>
      </c>
      <c r="B64" s="204">
        <v>173</v>
      </c>
      <c r="C64" s="204">
        <v>254</v>
      </c>
      <c r="D64" s="204">
        <v>289</v>
      </c>
      <c r="E64" s="204">
        <v>419</v>
      </c>
      <c r="F64" s="204">
        <v>763</v>
      </c>
      <c r="G64" s="204">
        <v>1236</v>
      </c>
      <c r="H64" s="204">
        <v>1301</v>
      </c>
      <c r="I64" s="204">
        <v>1198</v>
      </c>
      <c r="J64" s="204">
        <v>1347</v>
      </c>
      <c r="K64" s="204">
        <v>666</v>
      </c>
      <c r="L64" s="204">
        <v>332</v>
      </c>
      <c r="M64" s="204">
        <v>574</v>
      </c>
      <c r="N64" s="203">
        <f t="shared" si="0"/>
        <v>6980</v>
      </c>
    </row>
    <row r="65" spans="1:14" ht="18" customHeight="1">
      <c r="A65" s="185" t="s">
        <v>51</v>
      </c>
      <c r="B65" s="204">
        <v>134</v>
      </c>
      <c r="C65" s="204">
        <v>200</v>
      </c>
      <c r="D65" s="204">
        <v>202</v>
      </c>
      <c r="E65" s="204">
        <v>352</v>
      </c>
      <c r="F65" s="204">
        <v>603</v>
      </c>
      <c r="G65" s="204">
        <v>926</v>
      </c>
      <c r="H65" s="204">
        <v>1036</v>
      </c>
      <c r="I65" s="204">
        <v>1067</v>
      </c>
      <c r="J65" s="204">
        <v>1218</v>
      </c>
      <c r="K65" s="204">
        <v>580</v>
      </c>
      <c r="L65" s="204">
        <v>311</v>
      </c>
      <c r="M65" s="204">
        <v>487</v>
      </c>
      <c r="N65" s="203">
        <f t="shared" si="0"/>
        <v>5738</v>
      </c>
    </row>
    <row r="66" spans="1:14" ht="30" customHeight="1">
      <c r="A66" s="185" t="s">
        <v>92</v>
      </c>
      <c r="B66" s="204">
        <v>39</v>
      </c>
      <c r="C66" s="204">
        <v>54</v>
      </c>
      <c r="D66" s="204">
        <v>87</v>
      </c>
      <c r="E66" s="204">
        <v>67</v>
      </c>
      <c r="F66" s="204">
        <v>160</v>
      </c>
      <c r="G66" s="204">
        <v>310</v>
      </c>
      <c r="H66" s="204">
        <v>265</v>
      </c>
      <c r="I66" s="204">
        <v>131</v>
      </c>
      <c r="J66" s="204">
        <v>129</v>
      </c>
      <c r="K66" s="204">
        <v>86</v>
      </c>
      <c r="L66" s="204">
        <v>21</v>
      </c>
      <c r="M66" s="204">
        <v>87</v>
      </c>
      <c r="N66" s="203">
        <f t="shared" si="0"/>
        <v>1242</v>
      </c>
    </row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F486-07C2-4215-9D93-C26362BCAE85}">
  <sheetPr>
    <tabColor theme="5"/>
    <outlinePr summaryBelow="0"/>
  </sheetPr>
  <dimension ref="A1:N66"/>
  <sheetViews>
    <sheetView workbookViewId="0">
      <selection activeCell="R6" sqref="R6"/>
    </sheetView>
  </sheetViews>
  <sheetFormatPr defaultColWidth="8.625" defaultRowHeight="15"/>
  <cols>
    <col min="1" max="1" width="18.5" style="28" customWidth="1"/>
    <col min="2" max="13" width="8.75" style="120" customWidth="1"/>
    <col min="14" max="14" width="10.375" style="143" customWidth="1"/>
    <col min="15" max="16384" width="8.625" style="28"/>
  </cols>
  <sheetData>
    <row r="1" spans="1:14" ht="23.1" customHeight="1">
      <c r="A1" s="38" t="s">
        <v>93</v>
      </c>
      <c r="B1" s="111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12"/>
      <c r="N1" s="140"/>
    </row>
    <row r="2" spans="1:14" ht="9.9499999999999993" customHeight="1">
      <c r="A2" s="34" t="s">
        <v>71</v>
      </c>
      <c r="B2" s="113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41"/>
    </row>
    <row r="3" spans="1:14" ht="18" customHeight="1">
      <c r="A3" s="35" t="s">
        <v>71</v>
      </c>
      <c r="B3" s="115"/>
      <c r="C3" s="115"/>
      <c r="D3" s="115"/>
      <c r="E3" s="116" t="s">
        <v>94</v>
      </c>
      <c r="F3" s="117"/>
      <c r="G3" s="117"/>
      <c r="H3" s="118"/>
      <c r="I3" s="118"/>
      <c r="J3" s="118"/>
      <c r="K3" s="118"/>
      <c r="L3" s="118"/>
      <c r="M3" s="118"/>
    </row>
    <row r="4" spans="1:14" ht="42.95" customHeight="1">
      <c r="A4" s="36"/>
      <c r="B4" s="119"/>
      <c r="C4" s="119"/>
      <c r="D4" s="119"/>
      <c r="E4" s="116" t="s">
        <v>74</v>
      </c>
      <c r="F4" s="117"/>
      <c r="G4" s="117"/>
      <c r="H4" s="118"/>
      <c r="I4" s="118"/>
      <c r="J4" s="118"/>
      <c r="K4" s="118"/>
      <c r="L4" s="118"/>
      <c r="M4" s="118"/>
      <c r="N4" s="142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2" t="s">
        <v>73</v>
      </c>
    </row>
    <row r="6" spans="1:14" ht="18" customHeight="1">
      <c r="A6" s="159" t="s">
        <v>75</v>
      </c>
      <c r="B6" s="159">
        <v>468132</v>
      </c>
      <c r="C6" s="159">
        <v>470218</v>
      </c>
      <c r="D6" s="159">
        <v>549756</v>
      </c>
      <c r="E6" s="159">
        <v>573565</v>
      </c>
      <c r="F6" s="159">
        <v>708578</v>
      </c>
      <c r="G6" s="159">
        <v>922010</v>
      </c>
      <c r="H6" s="159">
        <v>1197186</v>
      </c>
      <c r="I6" s="159">
        <v>1212454</v>
      </c>
      <c r="J6" s="159">
        <v>747959</v>
      </c>
      <c r="K6" s="159"/>
      <c r="L6" s="159"/>
      <c r="M6" s="159"/>
      <c r="N6" s="203">
        <f>SUM(B6:M6)</f>
        <v>6849858</v>
      </c>
    </row>
    <row r="7" spans="1:14" ht="18" customHeight="1">
      <c r="A7" s="160" t="s">
        <v>76</v>
      </c>
      <c r="B7" s="160">
        <v>291181</v>
      </c>
      <c r="C7" s="160">
        <v>310675</v>
      </c>
      <c r="D7" s="160">
        <v>337393</v>
      </c>
      <c r="E7" s="160">
        <v>350903</v>
      </c>
      <c r="F7" s="160">
        <v>421871</v>
      </c>
      <c r="G7" s="160">
        <v>609403</v>
      </c>
      <c r="H7" s="160">
        <v>813484</v>
      </c>
      <c r="I7" s="160">
        <v>812852</v>
      </c>
      <c r="J7" s="160">
        <v>457767</v>
      </c>
      <c r="K7" s="160"/>
      <c r="L7" s="160"/>
      <c r="M7" s="160"/>
      <c r="N7" s="203">
        <f t="shared" ref="N7:N66" si="0">SUM(B7:M7)</f>
        <v>4405529</v>
      </c>
    </row>
    <row r="8" spans="1:14" ht="18" customHeight="1">
      <c r="A8" s="195" t="s">
        <v>77</v>
      </c>
      <c r="B8" s="195">
        <v>176951</v>
      </c>
      <c r="C8" s="195">
        <v>159543</v>
      </c>
      <c r="D8" s="195">
        <v>212363</v>
      </c>
      <c r="E8" s="195">
        <v>222662</v>
      </c>
      <c r="F8" s="195">
        <v>286707</v>
      </c>
      <c r="G8" s="195">
        <v>312607</v>
      </c>
      <c r="H8" s="195">
        <v>383702</v>
      </c>
      <c r="I8" s="195">
        <v>399602</v>
      </c>
      <c r="J8" s="195">
        <v>290192</v>
      </c>
      <c r="K8" s="195"/>
      <c r="L8" s="195"/>
      <c r="M8" s="195"/>
      <c r="N8" s="203">
        <f t="shared" si="0"/>
        <v>2444329</v>
      </c>
    </row>
    <row r="9" spans="1:14" ht="18" customHeight="1">
      <c r="A9" s="185" t="s">
        <v>78</v>
      </c>
      <c r="B9" s="204">
        <v>146850</v>
      </c>
      <c r="C9" s="204">
        <v>129661</v>
      </c>
      <c r="D9" s="204">
        <v>179536</v>
      </c>
      <c r="E9" s="204">
        <v>177902</v>
      </c>
      <c r="F9" s="204">
        <v>226790</v>
      </c>
      <c r="G9" s="204">
        <v>230519</v>
      </c>
      <c r="H9" s="204">
        <v>281940</v>
      </c>
      <c r="I9" s="204">
        <v>306043</v>
      </c>
      <c r="J9" s="204">
        <v>211608</v>
      </c>
      <c r="K9" s="204"/>
      <c r="L9" s="204"/>
      <c r="M9" s="204"/>
      <c r="N9" s="203">
        <f>SUM(B9:M9)</f>
        <v>1890849</v>
      </c>
    </row>
    <row r="10" spans="1:14" ht="18" customHeight="1">
      <c r="A10" s="185" t="s">
        <v>79</v>
      </c>
      <c r="B10" s="204">
        <v>91161</v>
      </c>
      <c r="C10" s="204">
        <v>79481</v>
      </c>
      <c r="D10" s="204">
        <v>115292</v>
      </c>
      <c r="E10" s="204">
        <v>119400</v>
      </c>
      <c r="F10" s="204">
        <v>168709</v>
      </c>
      <c r="G10" s="204">
        <v>165933</v>
      </c>
      <c r="H10" s="204">
        <v>207009</v>
      </c>
      <c r="I10" s="204">
        <v>227872</v>
      </c>
      <c r="J10" s="204">
        <v>156156</v>
      </c>
      <c r="K10" s="204"/>
      <c r="L10" s="204"/>
      <c r="M10" s="204"/>
      <c r="N10" s="203">
        <f t="shared" si="0"/>
        <v>1331013</v>
      </c>
    </row>
    <row r="11" spans="1:14" ht="18" customHeight="1">
      <c r="A11" s="185" t="s">
        <v>32</v>
      </c>
      <c r="B11" s="204">
        <v>3762</v>
      </c>
      <c r="C11" s="204">
        <v>3482</v>
      </c>
      <c r="D11" s="204">
        <v>4072</v>
      </c>
      <c r="E11" s="204">
        <v>3749</v>
      </c>
      <c r="F11" s="204">
        <v>3260</v>
      </c>
      <c r="G11" s="204">
        <v>4056</v>
      </c>
      <c r="H11" s="204">
        <v>6256</v>
      </c>
      <c r="I11" s="204">
        <v>7055</v>
      </c>
      <c r="J11" s="204">
        <v>5199</v>
      </c>
      <c r="K11" s="204"/>
      <c r="L11" s="204"/>
      <c r="M11" s="204"/>
      <c r="N11" s="203">
        <f t="shared" si="0"/>
        <v>40891</v>
      </c>
    </row>
    <row r="12" spans="1:14" ht="18" customHeight="1">
      <c r="A12" s="185" t="s">
        <v>40</v>
      </c>
      <c r="B12" s="204">
        <v>669</v>
      </c>
      <c r="C12" s="204">
        <v>915</v>
      </c>
      <c r="D12" s="204">
        <v>895</v>
      </c>
      <c r="E12" s="204">
        <v>557</v>
      </c>
      <c r="F12" s="204">
        <v>979</v>
      </c>
      <c r="G12" s="204">
        <v>1061</v>
      </c>
      <c r="H12" s="204">
        <v>845</v>
      </c>
      <c r="I12" s="204">
        <v>784</v>
      </c>
      <c r="J12" s="204">
        <v>712</v>
      </c>
      <c r="K12" s="204"/>
      <c r="L12" s="204"/>
      <c r="M12" s="204"/>
      <c r="N12" s="203">
        <f t="shared" si="0"/>
        <v>7417</v>
      </c>
    </row>
    <row r="13" spans="1:14" ht="18" customHeight="1">
      <c r="A13" s="185" t="s">
        <v>36</v>
      </c>
      <c r="B13" s="204">
        <v>781</v>
      </c>
      <c r="C13" s="204">
        <v>567</v>
      </c>
      <c r="D13" s="204">
        <v>1125</v>
      </c>
      <c r="E13" s="204">
        <v>1120</v>
      </c>
      <c r="F13" s="204">
        <v>1922</v>
      </c>
      <c r="G13" s="204">
        <v>1694</v>
      </c>
      <c r="H13" s="204">
        <v>2627</v>
      </c>
      <c r="I13" s="204">
        <v>3050</v>
      </c>
      <c r="J13" s="204">
        <v>1971</v>
      </c>
      <c r="K13" s="204"/>
      <c r="L13" s="204"/>
      <c r="M13" s="204"/>
      <c r="N13" s="203">
        <f t="shared" si="0"/>
        <v>14857</v>
      </c>
    </row>
    <row r="14" spans="1:14" ht="18" customHeight="1">
      <c r="A14" s="185" t="s">
        <v>27</v>
      </c>
      <c r="B14" s="204">
        <v>3127</v>
      </c>
      <c r="C14" s="204">
        <v>3017</v>
      </c>
      <c r="D14" s="204">
        <v>4085</v>
      </c>
      <c r="E14" s="204">
        <v>3731</v>
      </c>
      <c r="F14" s="204">
        <v>5130</v>
      </c>
      <c r="G14" s="204">
        <v>4604</v>
      </c>
      <c r="H14" s="204">
        <v>4648</v>
      </c>
      <c r="I14" s="204">
        <v>3993</v>
      </c>
      <c r="J14" s="204">
        <v>4160</v>
      </c>
      <c r="K14" s="204"/>
      <c r="L14" s="204"/>
      <c r="M14" s="204"/>
      <c r="N14" s="203">
        <f t="shared" si="0"/>
        <v>36495</v>
      </c>
    </row>
    <row r="15" spans="1:14" ht="18" customHeight="1">
      <c r="A15" s="185" t="s">
        <v>15</v>
      </c>
      <c r="B15" s="204">
        <v>13861</v>
      </c>
      <c r="C15" s="204">
        <v>11578</v>
      </c>
      <c r="D15" s="204">
        <v>18360</v>
      </c>
      <c r="E15" s="204">
        <v>20576</v>
      </c>
      <c r="F15" s="204">
        <v>34313</v>
      </c>
      <c r="G15" s="204">
        <v>38291</v>
      </c>
      <c r="H15" s="204">
        <v>40465</v>
      </c>
      <c r="I15" s="204">
        <v>44073</v>
      </c>
      <c r="J15" s="204">
        <v>33195</v>
      </c>
      <c r="K15" s="204"/>
      <c r="L15" s="204"/>
      <c r="M15" s="204"/>
      <c r="N15" s="203">
        <f t="shared" si="0"/>
        <v>254712</v>
      </c>
    </row>
    <row r="16" spans="1:14" ht="18" customHeight="1">
      <c r="A16" s="185" t="s">
        <v>20</v>
      </c>
      <c r="B16" s="204">
        <v>5425</v>
      </c>
      <c r="C16" s="204">
        <v>4910</v>
      </c>
      <c r="D16" s="204">
        <v>6969</v>
      </c>
      <c r="E16" s="204">
        <v>6488</v>
      </c>
      <c r="F16" s="204">
        <v>7646</v>
      </c>
      <c r="G16" s="204">
        <v>9183</v>
      </c>
      <c r="H16" s="204">
        <v>14946</v>
      </c>
      <c r="I16" s="204">
        <v>13396</v>
      </c>
      <c r="J16" s="204">
        <v>6071</v>
      </c>
      <c r="K16" s="204"/>
      <c r="L16" s="204"/>
      <c r="M16" s="204"/>
      <c r="N16" s="203">
        <f t="shared" si="0"/>
        <v>75034</v>
      </c>
    </row>
    <row r="17" spans="1:14" ht="18" customHeight="1">
      <c r="A17" s="185" t="s">
        <v>31</v>
      </c>
      <c r="B17" s="204">
        <v>1929</v>
      </c>
      <c r="C17" s="204">
        <v>1772</v>
      </c>
      <c r="D17" s="204">
        <v>1774</v>
      </c>
      <c r="E17" s="204">
        <v>2401</v>
      </c>
      <c r="F17" s="204">
        <v>2741</v>
      </c>
      <c r="G17" s="204">
        <v>2727</v>
      </c>
      <c r="H17" s="204">
        <v>3298</v>
      </c>
      <c r="I17" s="204">
        <v>2868</v>
      </c>
      <c r="J17" s="204">
        <v>2653</v>
      </c>
      <c r="K17" s="204"/>
      <c r="L17" s="204"/>
      <c r="M17" s="204"/>
      <c r="N17" s="203">
        <f t="shared" si="0"/>
        <v>22163</v>
      </c>
    </row>
    <row r="18" spans="1:14" ht="18" customHeight="1">
      <c r="A18" s="185" t="s">
        <v>37</v>
      </c>
      <c r="B18" s="204">
        <v>722</v>
      </c>
      <c r="C18" s="204">
        <v>965</v>
      </c>
      <c r="D18" s="204">
        <v>701</v>
      </c>
      <c r="E18" s="204">
        <v>1256</v>
      </c>
      <c r="F18" s="204">
        <v>2159</v>
      </c>
      <c r="G18" s="204">
        <v>2110</v>
      </c>
      <c r="H18" s="204">
        <v>2713</v>
      </c>
      <c r="I18" s="204">
        <v>3419</v>
      </c>
      <c r="J18" s="204">
        <v>1463</v>
      </c>
      <c r="K18" s="204"/>
      <c r="L18" s="204"/>
      <c r="M18" s="204"/>
      <c r="N18" s="203">
        <f t="shared" si="0"/>
        <v>15508</v>
      </c>
    </row>
    <row r="19" spans="1:14" ht="18" customHeight="1">
      <c r="A19" s="185" t="s">
        <v>25</v>
      </c>
      <c r="B19" s="204">
        <v>2803</v>
      </c>
      <c r="C19" s="204">
        <v>2240</v>
      </c>
      <c r="D19" s="204">
        <v>4749</v>
      </c>
      <c r="E19" s="204">
        <v>9391</v>
      </c>
      <c r="F19" s="204">
        <v>9131</v>
      </c>
      <c r="G19" s="204">
        <v>9747</v>
      </c>
      <c r="H19" s="204">
        <v>12918</v>
      </c>
      <c r="I19" s="204">
        <v>10021</v>
      </c>
      <c r="J19" s="204">
        <v>5300</v>
      </c>
      <c r="K19" s="204"/>
      <c r="L19" s="204"/>
      <c r="M19" s="204"/>
      <c r="N19" s="203">
        <f t="shared" si="0"/>
        <v>66300</v>
      </c>
    </row>
    <row r="20" spans="1:14" ht="18" customHeight="1">
      <c r="A20" s="185" t="s">
        <v>22</v>
      </c>
      <c r="B20" s="204">
        <v>5626</v>
      </c>
      <c r="C20" s="204">
        <v>4832</v>
      </c>
      <c r="D20" s="204">
        <v>5431</v>
      </c>
      <c r="E20" s="204">
        <v>4127</v>
      </c>
      <c r="F20" s="204">
        <v>5601</v>
      </c>
      <c r="G20" s="204">
        <v>6636</v>
      </c>
      <c r="H20" s="204">
        <v>7233</v>
      </c>
      <c r="I20" s="204">
        <v>8864</v>
      </c>
      <c r="J20" s="204">
        <v>5440</v>
      </c>
      <c r="K20" s="204"/>
      <c r="L20" s="204"/>
      <c r="M20" s="204"/>
      <c r="N20" s="203">
        <f t="shared" si="0"/>
        <v>53790</v>
      </c>
    </row>
    <row r="21" spans="1:14" ht="18" customHeight="1">
      <c r="A21" s="185" t="s">
        <v>50</v>
      </c>
      <c r="B21" s="204">
        <v>155</v>
      </c>
      <c r="C21" s="204">
        <v>207</v>
      </c>
      <c r="D21" s="204">
        <v>473</v>
      </c>
      <c r="E21" s="204">
        <v>460</v>
      </c>
      <c r="F21" s="204">
        <v>397</v>
      </c>
      <c r="G21" s="204">
        <v>408</v>
      </c>
      <c r="H21" s="204">
        <v>446</v>
      </c>
      <c r="I21" s="204">
        <v>765</v>
      </c>
      <c r="J21" s="204">
        <v>307</v>
      </c>
      <c r="K21" s="204"/>
      <c r="L21" s="204"/>
      <c r="M21" s="204"/>
      <c r="N21" s="203">
        <f t="shared" si="0"/>
        <v>3618</v>
      </c>
    </row>
    <row r="22" spans="1:14" ht="18" customHeight="1">
      <c r="A22" s="185" t="s">
        <v>23</v>
      </c>
      <c r="B22" s="204">
        <v>3764</v>
      </c>
      <c r="C22" s="204">
        <v>3108</v>
      </c>
      <c r="D22" s="204">
        <v>4450</v>
      </c>
      <c r="E22" s="204">
        <v>4404</v>
      </c>
      <c r="F22" s="204">
        <v>5290</v>
      </c>
      <c r="G22" s="204">
        <v>5285</v>
      </c>
      <c r="H22" s="204">
        <v>7797</v>
      </c>
      <c r="I22" s="204">
        <v>14426</v>
      </c>
      <c r="J22" s="204">
        <v>11312</v>
      </c>
      <c r="K22" s="204"/>
      <c r="L22" s="204"/>
      <c r="M22" s="204"/>
      <c r="N22" s="203">
        <f t="shared" si="0"/>
        <v>59836</v>
      </c>
    </row>
    <row r="23" spans="1:14" ht="18" customHeight="1">
      <c r="A23" s="185" t="s">
        <v>47</v>
      </c>
      <c r="B23" s="204">
        <v>322</v>
      </c>
      <c r="C23" s="204">
        <v>315</v>
      </c>
      <c r="D23" s="204">
        <v>517</v>
      </c>
      <c r="E23" s="204">
        <v>465</v>
      </c>
      <c r="F23" s="204">
        <v>189</v>
      </c>
      <c r="G23" s="204">
        <v>455</v>
      </c>
      <c r="H23" s="204">
        <v>557</v>
      </c>
      <c r="I23" s="204">
        <v>996</v>
      </c>
      <c r="J23" s="204">
        <v>1047</v>
      </c>
      <c r="K23" s="204"/>
      <c r="L23" s="204"/>
      <c r="M23" s="204"/>
      <c r="N23" s="203">
        <f t="shared" si="0"/>
        <v>4863</v>
      </c>
    </row>
    <row r="24" spans="1:14" ht="18" customHeight="1">
      <c r="A24" s="185" t="s">
        <v>16</v>
      </c>
      <c r="B24" s="204">
        <v>15299</v>
      </c>
      <c r="C24" s="204">
        <v>13278</v>
      </c>
      <c r="D24" s="204">
        <v>22135</v>
      </c>
      <c r="E24" s="204">
        <v>15195</v>
      </c>
      <c r="F24" s="204">
        <v>21088</v>
      </c>
      <c r="G24" s="204">
        <v>20298</v>
      </c>
      <c r="H24" s="204">
        <v>26124</v>
      </c>
      <c r="I24" s="204">
        <v>27999</v>
      </c>
      <c r="J24" s="204">
        <v>18163</v>
      </c>
      <c r="K24" s="204"/>
      <c r="L24" s="204"/>
      <c r="M24" s="204"/>
      <c r="N24" s="203">
        <f t="shared" si="0"/>
        <v>179579</v>
      </c>
    </row>
    <row r="25" spans="1:14" ht="18" customHeight="1">
      <c r="A25" s="185" t="s">
        <v>49</v>
      </c>
      <c r="B25" s="204">
        <v>72</v>
      </c>
      <c r="C25" s="204">
        <v>146</v>
      </c>
      <c r="D25" s="204">
        <v>130</v>
      </c>
      <c r="E25" s="204">
        <v>220</v>
      </c>
      <c r="F25" s="204">
        <v>379</v>
      </c>
      <c r="G25" s="204">
        <v>450</v>
      </c>
      <c r="H25" s="204">
        <v>470</v>
      </c>
      <c r="I25" s="204">
        <v>543</v>
      </c>
      <c r="J25" s="204">
        <v>166</v>
      </c>
      <c r="K25" s="204"/>
      <c r="L25" s="204"/>
      <c r="M25" s="204"/>
      <c r="N25" s="203">
        <f t="shared" si="0"/>
        <v>2576</v>
      </c>
    </row>
    <row r="26" spans="1:14" ht="18" customHeight="1">
      <c r="A26" s="185" t="s">
        <v>43</v>
      </c>
      <c r="B26" s="204">
        <v>489</v>
      </c>
      <c r="C26" s="204">
        <v>598</v>
      </c>
      <c r="D26" s="204">
        <v>574</v>
      </c>
      <c r="E26" s="204">
        <v>565</v>
      </c>
      <c r="F26" s="204">
        <v>895</v>
      </c>
      <c r="G26" s="204">
        <v>1060</v>
      </c>
      <c r="H26" s="204">
        <v>1240</v>
      </c>
      <c r="I26" s="204">
        <v>1316</v>
      </c>
      <c r="J26" s="204">
        <v>887</v>
      </c>
      <c r="K26" s="204"/>
      <c r="L26" s="204"/>
      <c r="M26" s="204"/>
      <c r="N26" s="203">
        <f t="shared" si="0"/>
        <v>7624</v>
      </c>
    </row>
    <row r="27" spans="1:14" ht="18" customHeight="1">
      <c r="A27" s="185" t="s">
        <v>52</v>
      </c>
      <c r="B27" s="204">
        <v>203</v>
      </c>
      <c r="C27" s="204">
        <v>248</v>
      </c>
      <c r="D27" s="204">
        <v>210</v>
      </c>
      <c r="E27" s="204">
        <v>312</v>
      </c>
      <c r="F27" s="204">
        <v>207</v>
      </c>
      <c r="G27" s="204">
        <v>245</v>
      </c>
      <c r="H27" s="204">
        <v>431</v>
      </c>
      <c r="I27" s="204">
        <v>394</v>
      </c>
      <c r="J27" s="204">
        <v>324</v>
      </c>
      <c r="K27" s="204"/>
      <c r="L27" s="204"/>
      <c r="M27" s="204"/>
      <c r="N27" s="203">
        <f t="shared" si="0"/>
        <v>2574</v>
      </c>
    </row>
    <row r="28" spans="1:14" ht="18" customHeight="1">
      <c r="A28" s="185" t="s">
        <v>29</v>
      </c>
      <c r="B28" s="204">
        <v>5986</v>
      </c>
      <c r="C28" s="204">
        <v>5708</v>
      </c>
      <c r="D28" s="204">
        <v>6852</v>
      </c>
      <c r="E28" s="204">
        <v>5974</v>
      </c>
      <c r="F28" s="204">
        <v>9232</v>
      </c>
      <c r="G28" s="204">
        <v>8243</v>
      </c>
      <c r="H28" s="204">
        <v>11600</v>
      </c>
      <c r="I28" s="204">
        <v>14868</v>
      </c>
      <c r="J28" s="204">
        <v>8609</v>
      </c>
      <c r="K28" s="204"/>
      <c r="L28" s="204"/>
      <c r="M28" s="204"/>
      <c r="N28" s="203">
        <f>SUM(B28:M28)</f>
        <v>77072</v>
      </c>
    </row>
    <row r="29" spans="1:14" ht="18" customHeight="1">
      <c r="A29" s="185" t="s">
        <v>34</v>
      </c>
      <c r="B29" s="204">
        <v>788</v>
      </c>
      <c r="C29" s="204">
        <v>611</v>
      </c>
      <c r="D29" s="204">
        <v>941</v>
      </c>
      <c r="E29" s="204">
        <v>893</v>
      </c>
      <c r="F29" s="204">
        <v>1834</v>
      </c>
      <c r="G29" s="204">
        <v>2284</v>
      </c>
      <c r="H29" s="204">
        <v>2891</v>
      </c>
      <c r="I29" s="204">
        <v>3012</v>
      </c>
      <c r="J29" s="204">
        <v>2188</v>
      </c>
      <c r="K29" s="204"/>
      <c r="L29" s="204"/>
      <c r="M29" s="204"/>
      <c r="N29" s="203">
        <f t="shared" si="0"/>
        <v>15442</v>
      </c>
    </row>
    <row r="30" spans="1:14" ht="18" customHeight="1">
      <c r="A30" s="185" t="s">
        <v>14</v>
      </c>
      <c r="B30" s="204">
        <v>17644</v>
      </c>
      <c r="C30" s="204">
        <v>14150</v>
      </c>
      <c r="D30" s="204">
        <v>21051</v>
      </c>
      <c r="E30" s="204">
        <v>25633</v>
      </c>
      <c r="F30" s="204">
        <v>41460</v>
      </c>
      <c r="G30" s="204">
        <v>30699</v>
      </c>
      <c r="H30" s="204">
        <v>35105</v>
      </c>
      <c r="I30" s="204">
        <v>51448</v>
      </c>
      <c r="J30" s="204">
        <v>31272</v>
      </c>
      <c r="K30" s="204"/>
      <c r="L30" s="204"/>
      <c r="M30" s="204"/>
      <c r="N30" s="203">
        <f t="shared" si="0"/>
        <v>268462</v>
      </c>
    </row>
    <row r="31" spans="1:14" ht="18" customHeight="1">
      <c r="A31" s="185" t="s">
        <v>38</v>
      </c>
      <c r="B31" s="204">
        <v>771</v>
      </c>
      <c r="C31" s="204">
        <v>586</v>
      </c>
      <c r="D31" s="204">
        <v>1023</v>
      </c>
      <c r="E31" s="204">
        <v>1135</v>
      </c>
      <c r="F31" s="204">
        <v>1117</v>
      </c>
      <c r="G31" s="204">
        <v>2124</v>
      </c>
      <c r="H31" s="204">
        <v>1692</v>
      </c>
      <c r="I31" s="204">
        <v>1017</v>
      </c>
      <c r="J31" s="204">
        <v>1424</v>
      </c>
      <c r="K31" s="204"/>
      <c r="L31" s="204"/>
      <c r="M31" s="204"/>
      <c r="N31" s="203">
        <f t="shared" si="0"/>
        <v>10889</v>
      </c>
    </row>
    <row r="32" spans="1:14" ht="18" customHeight="1">
      <c r="A32" s="185" t="s">
        <v>41</v>
      </c>
      <c r="B32" s="204">
        <v>1114</v>
      </c>
      <c r="C32" s="204">
        <v>1333</v>
      </c>
      <c r="D32" s="204">
        <v>1200</v>
      </c>
      <c r="E32" s="204">
        <v>1704</v>
      </c>
      <c r="F32" s="204">
        <v>1669</v>
      </c>
      <c r="G32" s="204">
        <v>1764</v>
      </c>
      <c r="H32" s="204">
        <v>1935</v>
      </c>
      <c r="I32" s="204">
        <v>1904</v>
      </c>
      <c r="J32" s="204">
        <v>1285</v>
      </c>
      <c r="K32" s="204"/>
      <c r="L32" s="204"/>
      <c r="M32" s="204"/>
      <c r="N32" s="203">
        <f t="shared" si="0"/>
        <v>13908</v>
      </c>
    </row>
    <row r="33" spans="1:14" ht="18" customHeight="1">
      <c r="A33" s="185" t="s">
        <v>42</v>
      </c>
      <c r="B33" s="204">
        <v>208</v>
      </c>
      <c r="C33" s="204">
        <v>256</v>
      </c>
      <c r="D33" s="204">
        <v>321</v>
      </c>
      <c r="E33" s="204">
        <v>436</v>
      </c>
      <c r="F33" s="204">
        <v>612</v>
      </c>
      <c r="G33" s="204">
        <v>319</v>
      </c>
      <c r="H33" s="204">
        <v>597</v>
      </c>
      <c r="I33" s="204">
        <v>586</v>
      </c>
      <c r="J33" s="204">
        <v>767</v>
      </c>
      <c r="K33" s="204"/>
      <c r="L33" s="204"/>
      <c r="M33" s="204"/>
      <c r="N33" s="203">
        <f t="shared" si="0"/>
        <v>4102</v>
      </c>
    </row>
    <row r="34" spans="1:14" ht="18" customHeight="1">
      <c r="A34" s="185" t="s">
        <v>44</v>
      </c>
      <c r="B34" s="204">
        <v>459</v>
      </c>
      <c r="C34" s="204">
        <v>389</v>
      </c>
      <c r="D34" s="204">
        <v>565</v>
      </c>
      <c r="E34" s="204">
        <v>514</v>
      </c>
      <c r="F34" s="204">
        <v>836</v>
      </c>
      <c r="G34" s="204">
        <v>752</v>
      </c>
      <c r="H34" s="204">
        <v>1408</v>
      </c>
      <c r="I34" s="204">
        <v>1071</v>
      </c>
      <c r="J34" s="204">
        <v>957</v>
      </c>
      <c r="K34" s="204"/>
      <c r="L34" s="204"/>
      <c r="M34" s="204"/>
      <c r="N34" s="203">
        <f t="shared" si="0"/>
        <v>6951</v>
      </c>
    </row>
    <row r="35" spans="1:14" ht="18" customHeight="1">
      <c r="A35" s="185" t="s">
        <v>30</v>
      </c>
      <c r="B35" s="204">
        <v>2169</v>
      </c>
      <c r="C35" s="204">
        <v>1758</v>
      </c>
      <c r="D35" s="204">
        <v>3640</v>
      </c>
      <c r="E35" s="204">
        <v>3592</v>
      </c>
      <c r="F35" s="204">
        <v>4970</v>
      </c>
      <c r="G35" s="204">
        <v>6354</v>
      </c>
      <c r="H35" s="204">
        <v>11440</v>
      </c>
      <c r="I35" s="204">
        <v>5271</v>
      </c>
      <c r="J35" s="204">
        <v>5722</v>
      </c>
      <c r="K35" s="204"/>
      <c r="L35" s="204"/>
      <c r="M35" s="204"/>
      <c r="N35" s="203">
        <f t="shared" si="0"/>
        <v>44916</v>
      </c>
    </row>
    <row r="36" spans="1:14" ht="18" customHeight="1">
      <c r="A36" s="185" t="s">
        <v>26</v>
      </c>
      <c r="B36" s="204">
        <v>3013</v>
      </c>
      <c r="C36" s="204">
        <v>2512</v>
      </c>
      <c r="D36" s="204">
        <v>3049</v>
      </c>
      <c r="E36" s="204">
        <v>4502</v>
      </c>
      <c r="F36" s="204">
        <v>5652</v>
      </c>
      <c r="G36" s="204">
        <v>5084</v>
      </c>
      <c r="H36" s="204">
        <v>7327</v>
      </c>
      <c r="I36" s="204">
        <v>4733</v>
      </c>
      <c r="J36" s="204">
        <v>5562</v>
      </c>
      <c r="K36" s="204"/>
      <c r="L36" s="204"/>
      <c r="M36" s="204"/>
      <c r="N36" s="203">
        <f t="shared" si="0"/>
        <v>41434</v>
      </c>
    </row>
    <row r="37" spans="1:14" ht="18" customHeight="1">
      <c r="A37" s="185" t="s">
        <v>19</v>
      </c>
      <c r="B37" s="204">
        <v>9271</v>
      </c>
      <c r="C37" s="204">
        <v>10044</v>
      </c>
      <c r="D37" s="204">
        <v>11335</v>
      </c>
      <c r="E37" s="204">
        <v>11280</v>
      </c>
      <c r="F37" s="204">
        <v>14847</v>
      </c>
      <c r="G37" s="204">
        <v>16152</v>
      </c>
      <c r="H37" s="204">
        <v>20535</v>
      </c>
      <c r="I37" s="204">
        <v>21394</v>
      </c>
      <c r="J37" s="204">
        <v>16904</v>
      </c>
      <c r="K37" s="204"/>
      <c r="L37" s="204"/>
      <c r="M37" s="204"/>
      <c r="N37" s="203">
        <f t="shared" si="0"/>
        <v>131762</v>
      </c>
    </row>
    <row r="38" spans="1:14" ht="18" customHeight="1">
      <c r="A38" s="185" t="s">
        <v>80</v>
      </c>
      <c r="B38" s="204">
        <v>4979</v>
      </c>
      <c r="C38" s="204">
        <v>3735</v>
      </c>
      <c r="D38" s="204">
        <v>5159</v>
      </c>
      <c r="E38" s="204">
        <v>6297</v>
      </c>
      <c r="F38" s="204">
        <v>7617</v>
      </c>
      <c r="G38" s="204">
        <v>8793</v>
      </c>
      <c r="H38" s="204">
        <v>12685</v>
      </c>
      <c r="I38" s="204">
        <v>9127</v>
      </c>
      <c r="J38" s="204">
        <v>6862</v>
      </c>
      <c r="K38" s="204"/>
      <c r="L38" s="204"/>
      <c r="M38" s="204"/>
      <c r="N38" s="203">
        <f t="shared" si="0"/>
        <v>65254</v>
      </c>
    </row>
    <row r="39" spans="1:14" ht="18" customHeight="1">
      <c r="A39" s="185" t="s">
        <v>46</v>
      </c>
      <c r="B39" s="204">
        <v>305</v>
      </c>
      <c r="C39" s="204">
        <v>223</v>
      </c>
      <c r="D39" s="204">
        <v>370</v>
      </c>
      <c r="E39" s="204">
        <v>827</v>
      </c>
      <c r="F39" s="204">
        <v>364</v>
      </c>
      <c r="G39" s="204">
        <v>467</v>
      </c>
      <c r="H39" s="204">
        <v>761</v>
      </c>
      <c r="I39" s="204">
        <v>374</v>
      </c>
      <c r="J39" s="204">
        <v>474</v>
      </c>
      <c r="K39" s="204"/>
      <c r="L39" s="204"/>
      <c r="M39" s="204"/>
      <c r="N39" s="203">
        <f t="shared" si="0"/>
        <v>4165</v>
      </c>
    </row>
    <row r="40" spans="1:14" ht="30" customHeight="1">
      <c r="A40" s="185" t="s">
        <v>35</v>
      </c>
      <c r="B40" s="204">
        <v>1358</v>
      </c>
      <c r="C40" s="204">
        <v>1102</v>
      </c>
      <c r="D40" s="204">
        <v>970</v>
      </c>
      <c r="E40" s="204">
        <v>1764</v>
      </c>
      <c r="F40" s="204">
        <v>2560</v>
      </c>
      <c r="G40" s="204">
        <v>3038</v>
      </c>
      <c r="H40" s="204">
        <v>4399</v>
      </c>
      <c r="I40" s="204">
        <v>3244</v>
      </c>
      <c r="J40" s="204">
        <v>1941</v>
      </c>
      <c r="K40" s="204"/>
      <c r="L40" s="204"/>
      <c r="M40" s="204"/>
      <c r="N40" s="203">
        <f t="shared" si="0"/>
        <v>20376</v>
      </c>
    </row>
    <row r="41" spans="1:14" ht="18" customHeight="1">
      <c r="A41" s="185" t="s">
        <v>28</v>
      </c>
      <c r="B41" s="204">
        <v>3316</v>
      </c>
      <c r="C41" s="204">
        <v>2410</v>
      </c>
      <c r="D41" s="204">
        <v>3819</v>
      </c>
      <c r="E41" s="204">
        <v>3706</v>
      </c>
      <c r="F41" s="204">
        <v>4693</v>
      </c>
      <c r="G41" s="204">
        <v>5288</v>
      </c>
      <c r="H41" s="204">
        <v>7525</v>
      </c>
      <c r="I41" s="204">
        <v>5509</v>
      </c>
      <c r="J41" s="204">
        <v>4447</v>
      </c>
      <c r="K41" s="204"/>
      <c r="L41" s="204"/>
      <c r="M41" s="204"/>
      <c r="N41" s="203">
        <f t="shared" si="0"/>
        <v>40713</v>
      </c>
    </row>
    <row r="42" spans="1:14" ht="18" customHeight="1">
      <c r="A42" s="185" t="s">
        <v>39</v>
      </c>
      <c r="B42" s="204">
        <v>1634</v>
      </c>
      <c r="C42" s="204">
        <v>1368</v>
      </c>
      <c r="D42" s="204">
        <v>1319</v>
      </c>
      <c r="E42" s="204">
        <v>1930</v>
      </c>
      <c r="F42" s="204">
        <v>1515</v>
      </c>
      <c r="G42" s="204">
        <v>1372</v>
      </c>
      <c r="H42" s="204">
        <v>1945</v>
      </c>
      <c r="I42" s="204">
        <v>1230</v>
      </c>
      <c r="J42" s="204">
        <v>1261</v>
      </c>
      <c r="K42" s="204"/>
      <c r="L42" s="204"/>
      <c r="M42" s="204"/>
      <c r="N42" s="203">
        <f t="shared" si="0"/>
        <v>13574</v>
      </c>
    </row>
    <row r="43" spans="1:14" ht="18" customHeight="1">
      <c r="A43" s="185" t="s">
        <v>24</v>
      </c>
      <c r="B43" s="204">
        <v>1677</v>
      </c>
      <c r="C43" s="204">
        <v>1240</v>
      </c>
      <c r="D43" s="204">
        <v>1440</v>
      </c>
      <c r="E43" s="204">
        <v>1314</v>
      </c>
      <c r="F43" s="204">
        <v>1107</v>
      </c>
      <c r="G43" s="204">
        <v>1384</v>
      </c>
      <c r="H43" s="204">
        <v>1711</v>
      </c>
      <c r="I43" s="204">
        <v>2281</v>
      </c>
      <c r="J43" s="204">
        <v>1455</v>
      </c>
      <c r="K43" s="204"/>
      <c r="L43" s="204"/>
      <c r="M43" s="204"/>
      <c r="N43" s="203">
        <f t="shared" si="0"/>
        <v>13609</v>
      </c>
    </row>
    <row r="44" spans="1:14" ht="18" customHeight="1">
      <c r="A44" s="185" t="s">
        <v>17</v>
      </c>
      <c r="B44" s="204">
        <v>15680</v>
      </c>
      <c r="C44" s="204">
        <v>13160</v>
      </c>
      <c r="D44" s="204">
        <v>17572</v>
      </c>
      <c r="E44" s="204">
        <v>15084</v>
      </c>
      <c r="F44" s="204">
        <v>11929</v>
      </c>
      <c r="G44" s="204">
        <v>14192</v>
      </c>
      <c r="H44" s="204">
        <v>17099</v>
      </c>
      <c r="I44" s="204">
        <v>17005</v>
      </c>
      <c r="J44" s="204">
        <v>11248</v>
      </c>
      <c r="K44" s="204"/>
      <c r="L44" s="204"/>
      <c r="M44" s="204"/>
      <c r="N44" s="203">
        <f t="shared" si="0"/>
        <v>132969</v>
      </c>
    </row>
    <row r="45" spans="1:14" ht="18" customHeight="1">
      <c r="A45" s="185" t="s">
        <v>18</v>
      </c>
      <c r="B45" s="204">
        <v>21770</v>
      </c>
      <c r="C45" s="204">
        <v>19648</v>
      </c>
      <c r="D45" s="204">
        <v>26374</v>
      </c>
      <c r="E45" s="204">
        <v>21321</v>
      </c>
      <c r="F45" s="204">
        <v>19797</v>
      </c>
      <c r="G45" s="204">
        <v>21085</v>
      </c>
      <c r="H45" s="204">
        <v>19169</v>
      </c>
      <c r="I45" s="204">
        <v>25941</v>
      </c>
      <c r="J45" s="204">
        <v>16852</v>
      </c>
      <c r="K45" s="204"/>
      <c r="L45" s="204"/>
      <c r="M45" s="204"/>
      <c r="N45" s="203">
        <f t="shared" si="0"/>
        <v>191957</v>
      </c>
    </row>
    <row r="46" spans="1:14" ht="18" customHeight="1">
      <c r="A46" s="185" t="s">
        <v>81</v>
      </c>
      <c r="B46" s="204">
        <v>678</v>
      </c>
      <c r="C46" s="204">
        <v>985</v>
      </c>
      <c r="D46" s="204">
        <v>1045</v>
      </c>
      <c r="E46" s="204">
        <v>1276</v>
      </c>
      <c r="F46" s="204">
        <v>1269</v>
      </c>
      <c r="G46" s="204">
        <v>1608</v>
      </c>
      <c r="H46" s="204">
        <v>1787</v>
      </c>
      <c r="I46" s="204">
        <v>1193</v>
      </c>
      <c r="J46" s="204">
        <v>870</v>
      </c>
      <c r="K46" s="204"/>
      <c r="L46" s="204"/>
      <c r="M46" s="204"/>
      <c r="N46" s="203">
        <f t="shared" si="0"/>
        <v>10711</v>
      </c>
    </row>
    <row r="47" spans="1:14" ht="18" customHeight="1">
      <c r="A47" s="185" t="s">
        <v>82</v>
      </c>
      <c r="B47" s="204">
        <v>470</v>
      </c>
      <c r="C47" s="204">
        <v>567</v>
      </c>
      <c r="D47" s="204">
        <v>375</v>
      </c>
      <c r="E47" s="204">
        <v>653</v>
      </c>
      <c r="F47" s="204">
        <v>578</v>
      </c>
      <c r="G47" s="204">
        <v>1179</v>
      </c>
      <c r="H47" s="204">
        <v>1117</v>
      </c>
      <c r="I47" s="204">
        <v>836</v>
      </c>
      <c r="J47" s="204">
        <v>3308</v>
      </c>
      <c r="K47" s="204"/>
      <c r="L47" s="204"/>
      <c r="M47" s="204"/>
      <c r="N47" s="203">
        <f t="shared" si="0"/>
        <v>9083</v>
      </c>
    </row>
    <row r="48" spans="1:14" ht="18" customHeight="1">
      <c r="A48" s="185" t="s">
        <v>55</v>
      </c>
      <c r="B48" s="204">
        <v>39</v>
      </c>
      <c r="C48" s="204">
        <v>57</v>
      </c>
      <c r="D48" s="204">
        <v>58</v>
      </c>
      <c r="E48" s="204">
        <v>27</v>
      </c>
      <c r="F48" s="204">
        <v>63</v>
      </c>
      <c r="G48" s="204">
        <v>220</v>
      </c>
      <c r="H48" s="204">
        <v>75</v>
      </c>
      <c r="I48" s="204">
        <v>51</v>
      </c>
      <c r="J48" s="204">
        <v>107</v>
      </c>
      <c r="K48" s="204"/>
      <c r="L48" s="204"/>
      <c r="M48" s="204"/>
      <c r="N48" s="203">
        <f t="shared" si="0"/>
        <v>697</v>
      </c>
    </row>
    <row r="49" spans="1:14" ht="18" customHeight="1">
      <c r="A49" s="185" t="s">
        <v>83</v>
      </c>
      <c r="B49" s="204">
        <v>431</v>
      </c>
      <c r="C49" s="204">
        <v>510</v>
      </c>
      <c r="D49" s="204">
        <v>317</v>
      </c>
      <c r="E49" s="204">
        <v>626</v>
      </c>
      <c r="F49" s="204">
        <v>515</v>
      </c>
      <c r="G49" s="204">
        <v>959</v>
      </c>
      <c r="H49" s="204">
        <v>1042</v>
      </c>
      <c r="I49" s="204">
        <v>785</v>
      </c>
      <c r="J49" s="204">
        <v>3201</v>
      </c>
      <c r="K49" s="204"/>
      <c r="L49" s="204"/>
      <c r="M49" s="204"/>
      <c r="N49" s="203">
        <f t="shared" si="0"/>
        <v>8386</v>
      </c>
    </row>
    <row r="50" spans="1:14" ht="18" customHeight="1">
      <c r="A50" s="185" t="s">
        <v>84</v>
      </c>
      <c r="B50" s="204">
        <v>8256</v>
      </c>
      <c r="C50" s="204">
        <v>7637</v>
      </c>
      <c r="D50" s="204">
        <v>9771</v>
      </c>
      <c r="E50" s="204">
        <v>12147</v>
      </c>
      <c r="F50" s="204">
        <v>18802</v>
      </c>
      <c r="G50" s="204">
        <v>24421</v>
      </c>
      <c r="H50" s="204">
        <v>29039</v>
      </c>
      <c r="I50" s="204">
        <v>25549</v>
      </c>
      <c r="J50" s="204">
        <v>22920</v>
      </c>
      <c r="K50" s="204"/>
      <c r="L50" s="204"/>
      <c r="M50" s="204"/>
      <c r="N50" s="203">
        <f t="shared" si="0"/>
        <v>158542</v>
      </c>
    </row>
    <row r="51" spans="1:14" ht="18" customHeight="1">
      <c r="A51" s="185" t="s">
        <v>85</v>
      </c>
      <c r="B51" s="204">
        <v>7624</v>
      </c>
      <c r="C51" s="204">
        <v>6935</v>
      </c>
      <c r="D51" s="204">
        <v>8944</v>
      </c>
      <c r="E51" s="204">
        <v>11128</v>
      </c>
      <c r="F51" s="204">
        <v>17356</v>
      </c>
      <c r="G51" s="204">
        <v>22102</v>
      </c>
      <c r="H51" s="204">
        <v>27538</v>
      </c>
      <c r="I51" s="204">
        <v>23696</v>
      </c>
      <c r="J51" s="204">
        <v>21028</v>
      </c>
      <c r="K51" s="204"/>
      <c r="L51" s="204"/>
      <c r="M51" s="204"/>
      <c r="N51" s="203">
        <f t="shared" si="0"/>
        <v>146351</v>
      </c>
    </row>
    <row r="52" spans="1:14" ht="18" customHeight="1">
      <c r="A52" s="185" t="s">
        <v>45</v>
      </c>
      <c r="B52" s="204">
        <v>315</v>
      </c>
      <c r="C52" s="204">
        <v>385</v>
      </c>
      <c r="D52" s="204">
        <v>368</v>
      </c>
      <c r="E52" s="204">
        <v>592</v>
      </c>
      <c r="F52" s="204">
        <v>1036</v>
      </c>
      <c r="G52" s="204">
        <v>1454</v>
      </c>
      <c r="H52" s="204">
        <v>2014</v>
      </c>
      <c r="I52" s="204">
        <v>1522</v>
      </c>
      <c r="J52" s="204">
        <v>1338</v>
      </c>
      <c r="K52" s="204"/>
      <c r="L52" s="204"/>
      <c r="M52" s="204"/>
      <c r="N52" s="203">
        <f t="shared" si="0"/>
        <v>9024</v>
      </c>
    </row>
    <row r="53" spans="1:14" ht="18" customHeight="1">
      <c r="A53" s="185" t="s">
        <v>21</v>
      </c>
      <c r="B53" s="204">
        <v>7284</v>
      </c>
      <c r="C53" s="204">
        <v>6550</v>
      </c>
      <c r="D53" s="204">
        <v>8576</v>
      </c>
      <c r="E53" s="204">
        <v>10524</v>
      </c>
      <c r="F53" s="204">
        <v>16317</v>
      </c>
      <c r="G53" s="204">
        <v>20648</v>
      </c>
      <c r="H53" s="204">
        <v>25520</v>
      </c>
      <c r="I53" s="204">
        <v>22167</v>
      </c>
      <c r="J53" s="204">
        <v>19659</v>
      </c>
      <c r="K53" s="204"/>
      <c r="L53" s="204"/>
      <c r="M53" s="204"/>
      <c r="N53" s="203">
        <f t="shared" si="0"/>
        <v>137245</v>
      </c>
    </row>
    <row r="54" spans="1:14" ht="30" customHeight="1">
      <c r="A54" s="185" t="s">
        <v>86</v>
      </c>
      <c r="B54" s="204">
        <v>25</v>
      </c>
      <c r="C54" s="204"/>
      <c r="D54" s="204"/>
      <c r="E54" s="204">
        <v>12</v>
      </c>
      <c r="F54" s="204">
        <v>3</v>
      </c>
      <c r="G54" s="204"/>
      <c r="H54" s="204">
        <v>4</v>
      </c>
      <c r="I54" s="204">
        <v>7</v>
      </c>
      <c r="J54" s="204">
        <v>31</v>
      </c>
      <c r="K54" s="204"/>
      <c r="L54" s="204"/>
      <c r="M54" s="204"/>
      <c r="N54" s="203">
        <f t="shared" si="0"/>
        <v>82</v>
      </c>
    </row>
    <row r="55" spans="1:14" ht="30" customHeight="1">
      <c r="A55" s="185" t="s">
        <v>87</v>
      </c>
      <c r="B55" s="204">
        <v>632</v>
      </c>
      <c r="C55" s="204">
        <v>702</v>
      </c>
      <c r="D55" s="204">
        <v>827</v>
      </c>
      <c r="E55" s="204">
        <v>1019</v>
      </c>
      <c r="F55" s="204">
        <v>1446</v>
      </c>
      <c r="G55" s="204">
        <v>2319</v>
      </c>
      <c r="H55" s="204">
        <v>1501</v>
      </c>
      <c r="I55" s="204">
        <v>1853</v>
      </c>
      <c r="J55" s="204">
        <v>1892</v>
      </c>
      <c r="K55" s="204"/>
      <c r="L55" s="204"/>
      <c r="M55" s="204"/>
      <c r="N55" s="203">
        <f t="shared" si="0"/>
        <v>12191</v>
      </c>
    </row>
    <row r="56" spans="1:14" ht="18" customHeight="1">
      <c r="A56" s="185" t="s">
        <v>54</v>
      </c>
      <c r="B56" s="204">
        <v>237</v>
      </c>
      <c r="C56" s="204">
        <v>146</v>
      </c>
      <c r="D56" s="204">
        <v>201</v>
      </c>
      <c r="E56" s="204">
        <v>250</v>
      </c>
      <c r="F56" s="204">
        <v>430</v>
      </c>
      <c r="G56" s="204">
        <v>667</v>
      </c>
      <c r="H56" s="204">
        <v>648</v>
      </c>
      <c r="I56" s="204">
        <v>550</v>
      </c>
      <c r="J56" s="204">
        <v>489</v>
      </c>
      <c r="K56" s="204"/>
      <c r="L56" s="204"/>
      <c r="M56" s="204"/>
      <c r="N56" s="203">
        <f t="shared" si="0"/>
        <v>3618</v>
      </c>
    </row>
    <row r="57" spans="1:14" ht="42.95" customHeight="1">
      <c r="A57" s="185" t="s">
        <v>88</v>
      </c>
      <c r="B57" s="204">
        <v>395</v>
      </c>
      <c r="C57" s="204">
        <v>556</v>
      </c>
      <c r="D57" s="204">
        <v>626</v>
      </c>
      <c r="E57" s="204">
        <v>769</v>
      </c>
      <c r="F57" s="204">
        <v>1016</v>
      </c>
      <c r="G57" s="204">
        <v>1652</v>
      </c>
      <c r="H57" s="204">
        <v>853</v>
      </c>
      <c r="I57" s="204">
        <v>1303</v>
      </c>
      <c r="J57" s="204">
        <v>1403</v>
      </c>
      <c r="K57" s="204"/>
      <c r="L57" s="204"/>
      <c r="M57" s="204"/>
      <c r="N57" s="203">
        <f t="shared" si="0"/>
        <v>8573</v>
      </c>
    </row>
    <row r="58" spans="1:14" ht="18" customHeight="1">
      <c r="A58" s="185" t="s">
        <v>89</v>
      </c>
      <c r="B58" s="204">
        <v>19122</v>
      </c>
      <c r="C58" s="204">
        <v>19174</v>
      </c>
      <c r="D58" s="204">
        <v>19637</v>
      </c>
      <c r="E58" s="204">
        <v>18993</v>
      </c>
      <c r="F58" s="204">
        <v>24149</v>
      </c>
      <c r="G58" s="204">
        <v>35893</v>
      </c>
      <c r="H58" s="204">
        <v>47629</v>
      </c>
      <c r="I58" s="204">
        <v>44263</v>
      </c>
      <c r="J58" s="204">
        <v>40933</v>
      </c>
      <c r="K58" s="204"/>
      <c r="L58" s="204"/>
      <c r="M58" s="204"/>
      <c r="N58" s="203">
        <f t="shared" si="0"/>
        <v>269793</v>
      </c>
    </row>
    <row r="59" spans="1:14" ht="18" customHeight="1">
      <c r="A59" s="185" t="s">
        <v>48</v>
      </c>
      <c r="B59" s="204">
        <v>591</v>
      </c>
      <c r="C59" s="204">
        <v>458</v>
      </c>
      <c r="D59" s="204">
        <v>719</v>
      </c>
      <c r="E59" s="204">
        <v>1035</v>
      </c>
      <c r="F59" s="204">
        <v>1089</v>
      </c>
      <c r="G59" s="204">
        <v>1501</v>
      </c>
      <c r="H59" s="204">
        <v>1377</v>
      </c>
      <c r="I59" s="204">
        <v>1890</v>
      </c>
      <c r="J59" s="204">
        <v>1444</v>
      </c>
      <c r="K59" s="204"/>
      <c r="L59" s="204"/>
      <c r="M59" s="204"/>
      <c r="N59" s="203">
        <f t="shared" si="0"/>
        <v>10104</v>
      </c>
    </row>
    <row r="60" spans="1:14" ht="18" customHeight="1">
      <c r="A60" s="185" t="s">
        <v>53</v>
      </c>
      <c r="B60" s="204">
        <v>431</v>
      </c>
      <c r="C60" s="204">
        <v>299</v>
      </c>
      <c r="D60" s="204">
        <v>537</v>
      </c>
      <c r="E60" s="204">
        <v>451</v>
      </c>
      <c r="F60" s="204">
        <v>1160</v>
      </c>
      <c r="G60" s="204">
        <v>1370</v>
      </c>
      <c r="H60" s="204">
        <v>1147</v>
      </c>
      <c r="I60" s="204">
        <v>1113</v>
      </c>
      <c r="J60" s="204">
        <v>1083</v>
      </c>
      <c r="K60" s="204"/>
      <c r="L60" s="204"/>
      <c r="M60" s="204"/>
      <c r="N60" s="203">
        <f t="shared" si="0"/>
        <v>7591</v>
      </c>
    </row>
    <row r="61" spans="1:14" ht="18" customHeight="1">
      <c r="A61" s="185" t="s">
        <v>56</v>
      </c>
      <c r="B61" s="204">
        <v>86</v>
      </c>
      <c r="C61" s="204">
        <v>122</v>
      </c>
      <c r="D61" s="204">
        <v>94</v>
      </c>
      <c r="E61" s="204">
        <v>359</v>
      </c>
      <c r="F61" s="204">
        <v>966</v>
      </c>
      <c r="G61" s="204">
        <v>1686</v>
      </c>
      <c r="H61" s="204">
        <v>1417</v>
      </c>
      <c r="I61" s="204">
        <v>1112</v>
      </c>
      <c r="J61" s="204">
        <v>858</v>
      </c>
      <c r="K61" s="204"/>
      <c r="L61" s="204"/>
      <c r="M61" s="204"/>
      <c r="N61" s="203">
        <f t="shared" si="0"/>
        <v>6700</v>
      </c>
    </row>
    <row r="62" spans="1:14" ht="18" customHeight="1">
      <c r="A62" s="185" t="s">
        <v>33</v>
      </c>
      <c r="B62" s="204">
        <v>1336</v>
      </c>
      <c r="C62" s="204">
        <v>923</v>
      </c>
      <c r="D62" s="204">
        <v>1603</v>
      </c>
      <c r="E62" s="204">
        <v>3351</v>
      </c>
      <c r="F62" s="204">
        <v>5028</v>
      </c>
      <c r="G62" s="204">
        <v>12239</v>
      </c>
      <c r="H62" s="204">
        <v>28857</v>
      </c>
      <c r="I62" s="204">
        <v>23120</v>
      </c>
      <c r="J62" s="204">
        <v>17329</v>
      </c>
      <c r="K62" s="204"/>
      <c r="L62" s="204"/>
      <c r="M62" s="204"/>
      <c r="N62" s="203">
        <f t="shared" si="0"/>
        <v>93786</v>
      </c>
    </row>
    <row r="63" spans="1:14" ht="18" customHeight="1">
      <c r="A63" s="185" t="s">
        <v>90</v>
      </c>
      <c r="B63" s="204">
        <v>16678</v>
      </c>
      <c r="C63" s="204">
        <v>17372</v>
      </c>
      <c r="D63" s="204">
        <v>16684</v>
      </c>
      <c r="E63" s="204">
        <v>13797</v>
      </c>
      <c r="F63" s="204">
        <v>15906</v>
      </c>
      <c r="G63" s="204">
        <v>19097</v>
      </c>
      <c r="H63" s="204">
        <v>14831</v>
      </c>
      <c r="I63" s="204">
        <v>17028</v>
      </c>
      <c r="J63" s="204">
        <v>20219</v>
      </c>
      <c r="K63" s="204"/>
      <c r="L63" s="204"/>
      <c r="M63" s="204"/>
      <c r="N63" s="203">
        <f t="shared" si="0"/>
        <v>151612</v>
      </c>
    </row>
    <row r="64" spans="1:14" ht="42.95" customHeight="1">
      <c r="A64" s="185" t="s">
        <v>91</v>
      </c>
      <c r="B64" s="204">
        <v>465</v>
      </c>
      <c r="C64" s="204">
        <v>245</v>
      </c>
      <c r="D64" s="204">
        <v>246</v>
      </c>
      <c r="E64" s="204">
        <v>565</v>
      </c>
      <c r="F64" s="204">
        <v>940</v>
      </c>
      <c r="G64" s="204">
        <v>1922</v>
      </c>
      <c r="H64" s="204">
        <v>1648</v>
      </c>
      <c r="I64" s="204">
        <v>1400</v>
      </c>
      <c r="J64" s="204">
        <v>1640</v>
      </c>
      <c r="K64" s="204"/>
      <c r="L64" s="204"/>
      <c r="M64" s="204"/>
      <c r="N64" s="203">
        <f t="shared" si="0"/>
        <v>9071</v>
      </c>
    </row>
    <row r="65" spans="1:14" ht="18" customHeight="1">
      <c r="A65" s="185" t="s">
        <v>51</v>
      </c>
      <c r="B65" s="204">
        <v>373</v>
      </c>
      <c r="C65" s="204">
        <v>198</v>
      </c>
      <c r="D65" s="204">
        <v>219</v>
      </c>
      <c r="E65" s="204">
        <v>523</v>
      </c>
      <c r="F65" s="204">
        <v>766</v>
      </c>
      <c r="G65" s="204">
        <v>1666</v>
      </c>
      <c r="H65" s="204">
        <v>1410</v>
      </c>
      <c r="I65" s="204">
        <v>1132</v>
      </c>
      <c r="J65" s="204">
        <v>1504</v>
      </c>
      <c r="K65" s="204"/>
      <c r="L65" s="204"/>
      <c r="M65" s="204"/>
      <c r="N65" s="203">
        <f t="shared" si="0"/>
        <v>7791</v>
      </c>
    </row>
    <row r="66" spans="1:14" ht="30" customHeight="1">
      <c r="A66" s="185" t="s">
        <v>92</v>
      </c>
      <c r="B66" s="204">
        <v>92</v>
      </c>
      <c r="C66" s="204">
        <v>47</v>
      </c>
      <c r="D66" s="204">
        <v>27</v>
      </c>
      <c r="E66" s="204">
        <v>42</v>
      </c>
      <c r="F66" s="204">
        <v>174</v>
      </c>
      <c r="G66" s="204">
        <v>256</v>
      </c>
      <c r="H66" s="204">
        <v>238</v>
      </c>
      <c r="I66" s="204">
        <v>268</v>
      </c>
      <c r="J66" s="204">
        <v>136</v>
      </c>
      <c r="K66" s="204"/>
      <c r="L66" s="204"/>
      <c r="M66" s="204"/>
      <c r="N66" s="203">
        <f t="shared" si="0"/>
        <v>1280</v>
      </c>
    </row>
  </sheetData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12</vt:i4>
      </vt:variant>
    </vt:vector>
  </HeadingPairs>
  <TitlesOfParts>
    <vt:vector size="33" baseType="lpstr">
      <vt:lpstr>2024 vs 2023</vt:lpstr>
      <vt:lpstr>2024 vs 2019</vt:lpstr>
      <vt:lpstr>2023 vs 2022</vt:lpstr>
      <vt:lpstr>2023 vs 2019</vt:lpstr>
      <vt:lpstr>2022 vs 2021</vt:lpstr>
      <vt:lpstr>2022 vs 2020</vt:lpstr>
      <vt:lpstr>2022 vs 2019</vt:lpstr>
      <vt:lpstr>2021 vs 2020</vt:lpstr>
      <vt:lpstr>2021 vs 2019</vt:lpstr>
      <vt:lpstr>T2019</vt:lpstr>
      <vt:lpstr>T20</vt:lpstr>
      <vt:lpstr>T21</vt:lpstr>
      <vt:lpstr>T22</vt:lpstr>
      <vt:lpstr>T23</vt:lpstr>
      <vt:lpstr>T24</vt:lpstr>
      <vt:lpstr>N2019</vt:lpstr>
      <vt:lpstr>N20</vt:lpstr>
      <vt:lpstr>N21</vt:lpstr>
      <vt:lpstr>N22</vt:lpstr>
      <vt:lpstr>N23</vt:lpstr>
      <vt:lpstr>N24</vt:lpstr>
      <vt:lpstr>'N20'!JR_PAGE_ANCHOR_0_1</vt:lpstr>
      <vt:lpstr>'N2019'!JR_PAGE_ANCHOR_0_1</vt:lpstr>
      <vt:lpstr>'N21'!JR_PAGE_ANCHOR_0_1</vt:lpstr>
      <vt:lpstr>'N22'!JR_PAGE_ANCHOR_0_1</vt:lpstr>
      <vt:lpstr>'N23'!JR_PAGE_ANCHOR_0_1</vt:lpstr>
      <vt:lpstr>'N24'!JR_PAGE_ANCHOR_0_1</vt:lpstr>
      <vt:lpstr>'T20'!JR_PAGE_ANCHOR_0_1</vt:lpstr>
      <vt:lpstr>'T2019'!JR_PAGE_ANCHOR_0_1</vt:lpstr>
      <vt:lpstr>'T22'!JR_PAGE_ANCHOR_0_1</vt:lpstr>
      <vt:lpstr>'T23'!JR_PAGE_ANCHOR_0_1</vt:lpstr>
      <vt:lpstr>'T24'!JR_PAGE_ANCHOR_0_1</vt:lpstr>
      <vt:lpstr>JR_PAGE_ANCHOR_0_1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Jogilė Miežienė | Lithuania Travel</cp:lastModifiedBy>
  <cp:revision/>
  <dcterms:created xsi:type="dcterms:W3CDTF">2013-09-02T07:58:36Z</dcterms:created>
  <dcterms:modified xsi:type="dcterms:W3CDTF">2024-12-09T08:39:49Z</dcterms:modified>
  <cp:category/>
  <cp:contentStatus/>
</cp:coreProperties>
</file>